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S:\Službe\Računovodstvo\Zajednički\ZAVRŠNI RAČUNI\ZAVRŠNI RAČUN 2022\"/>
    </mc:Choice>
  </mc:AlternateContent>
  <xr:revisionPtr revIDLastSave="0" documentId="13_ncr:1_{98CB6973-F590-402B-BF76-BF4F2E6DA384}"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E288" i="9" s="1"/>
  <c r="B288" i="9" s="1"/>
  <c r="F288" i="9"/>
  <c r="F287" i="9"/>
  <c r="F286" i="9"/>
  <c r="H285" i="9"/>
  <c r="E285" i="9" s="1"/>
  <c r="B285" i="9" s="1"/>
  <c r="G285" i="9"/>
  <c r="F285" i="9"/>
  <c r="H284" i="9"/>
  <c r="G284" i="9"/>
  <c r="F284" i="9"/>
  <c r="H283" i="9"/>
  <c r="G283" i="9"/>
  <c r="F283" i="9"/>
  <c r="F282" i="9"/>
  <c r="H281" i="9"/>
  <c r="E281" i="9" s="1"/>
  <c r="B281" i="9" s="1"/>
  <c r="G281" i="9"/>
  <c r="F281" i="9"/>
  <c r="H280" i="9"/>
  <c r="E280" i="9" s="1"/>
  <c r="G280" i="9"/>
  <c r="F280" i="9"/>
  <c r="H279" i="9"/>
  <c r="G279" i="9"/>
  <c r="F279" i="9"/>
  <c r="F278" i="9"/>
  <c r="F277" i="9"/>
  <c r="F275" i="9" s="1"/>
  <c r="F276" i="9"/>
  <c r="L274" i="9"/>
  <c r="F274" i="9" s="1"/>
  <c r="H274" i="9"/>
  <c r="I273" i="9"/>
  <c r="H273" i="9"/>
  <c r="F273" i="9"/>
  <c r="E272" i="9"/>
  <c r="M271" i="9"/>
  <c r="L271" i="9"/>
  <c r="F271" i="9"/>
  <c r="E271" i="9"/>
  <c r="M270" i="9"/>
  <c r="L270" i="9"/>
  <c r="F270" i="9" s="1"/>
  <c r="E270" i="9"/>
  <c r="B270" i="9"/>
  <c r="M269" i="9"/>
  <c r="L269" i="9"/>
  <c r="F269" i="9" s="1"/>
  <c r="E269" i="9"/>
  <c r="B269" i="9" s="1"/>
  <c r="M268" i="9"/>
  <c r="L268" i="9"/>
  <c r="F268" i="9"/>
  <c r="E268" i="9"/>
  <c r="M267" i="9"/>
  <c r="L267" i="9"/>
  <c r="F267" i="9"/>
  <c r="E267" i="9"/>
  <c r="M266" i="9"/>
  <c r="L266" i="9"/>
  <c r="F266" i="9" s="1"/>
  <c r="E266" i="9"/>
  <c r="B266" i="9"/>
  <c r="M265" i="9"/>
  <c r="L265" i="9"/>
  <c r="F265" i="9" s="1"/>
  <c r="E265" i="9"/>
  <c r="B265" i="9" s="1"/>
  <c r="M264" i="9"/>
  <c r="L264" i="9"/>
  <c r="F264" i="9"/>
  <c r="E264" i="9"/>
  <c r="M263" i="9"/>
  <c r="L263" i="9"/>
  <c r="F263" i="9"/>
  <c r="E263" i="9"/>
  <c r="M262" i="9"/>
  <c r="L262" i="9"/>
  <c r="F262" i="9" s="1"/>
  <c r="E262" i="9"/>
  <c r="B262" i="9"/>
  <c r="M261" i="9"/>
  <c r="L261" i="9"/>
  <c r="F261" i="9" s="1"/>
  <c r="E261" i="9"/>
  <c r="B261" i="9" s="1"/>
  <c r="M260" i="9"/>
  <c r="L260" i="9"/>
  <c r="F260" i="9"/>
  <c r="E260" i="9"/>
  <c r="M259" i="9"/>
  <c r="L259" i="9"/>
  <c r="F259" i="9"/>
  <c r="E259" i="9"/>
  <c r="M258" i="9"/>
  <c r="L258" i="9"/>
  <c r="F258" i="9" s="1"/>
  <c r="E258" i="9"/>
  <c r="B258" i="9"/>
  <c r="M257" i="9"/>
  <c r="L257" i="9"/>
  <c r="F257" i="9" s="1"/>
  <c r="E257" i="9"/>
  <c r="B257" i="9" s="1"/>
  <c r="M256" i="9"/>
  <c r="L256" i="9"/>
  <c r="F256" i="9"/>
  <c r="E256" i="9"/>
  <c r="M255" i="9"/>
  <c r="L255" i="9"/>
  <c r="F255" i="9"/>
  <c r="E255" i="9"/>
  <c r="M254" i="9"/>
  <c r="L254" i="9"/>
  <c r="F254" i="9" s="1"/>
  <c r="E254" i="9"/>
  <c r="B254" i="9"/>
  <c r="M253" i="9"/>
  <c r="L253" i="9"/>
  <c r="F253" i="9" s="1"/>
  <c r="E253" i="9"/>
  <c r="B253" i="9" s="1"/>
  <c r="M252" i="9"/>
  <c r="L252" i="9"/>
  <c r="F252" i="9"/>
  <c r="E252" i="9"/>
  <c r="M251" i="9"/>
  <c r="L251" i="9"/>
  <c r="F251" i="9"/>
  <c r="E251" i="9"/>
  <c r="M250" i="9"/>
  <c r="L250" i="9"/>
  <c r="F250" i="9" s="1"/>
  <c r="E250" i="9"/>
  <c r="B250" i="9"/>
  <c r="M249" i="9"/>
  <c r="L249" i="9"/>
  <c r="F249" i="9" s="1"/>
  <c r="E249" i="9"/>
  <c r="B249" i="9" s="1"/>
  <c r="M248" i="9"/>
  <c r="L248" i="9"/>
  <c r="F248" i="9"/>
  <c r="E248" i="9"/>
  <c r="M247" i="9"/>
  <c r="L247" i="9"/>
  <c r="F247" i="9"/>
  <c r="E247" i="9"/>
  <c r="M246" i="9"/>
  <c r="L246" i="9"/>
  <c r="F246" i="9" s="1"/>
  <c r="E246" i="9"/>
  <c r="B246" i="9"/>
  <c r="M245" i="9"/>
  <c r="L245" i="9"/>
  <c r="F245" i="9" s="1"/>
  <c r="E245" i="9"/>
  <c r="B245" i="9" s="1"/>
  <c r="M244" i="9"/>
  <c r="L244" i="9"/>
  <c r="F244" i="9"/>
  <c r="E244" i="9"/>
  <c r="M243" i="9"/>
  <c r="L243" i="9"/>
  <c r="F243" i="9"/>
  <c r="E243" i="9"/>
  <c r="M242" i="9"/>
  <c r="L242" i="9"/>
  <c r="F242" i="9" s="1"/>
  <c r="E242" i="9"/>
  <c r="B242" i="9"/>
  <c r="M241" i="9"/>
  <c r="L241" i="9"/>
  <c r="F241" i="9" s="1"/>
  <c r="E241" i="9"/>
  <c r="B241" i="9" s="1"/>
  <c r="M240" i="9"/>
  <c r="L240" i="9"/>
  <c r="F240" i="9"/>
  <c r="E240" i="9"/>
  <c r="M239" i="9"/>
  <c r="L239" i="9"/>
  <c r="F239" i="9"/>
  <c r="E239" i="9"/>
  <c r="M238" i="9"/>
  <c r="L238" i="9"/>
  <c r="F238" i="9" s="1"/>
  <c r="E238" i="9"/>
  <c r="B238" i="9"/>
  <c r="M237" i="9"/>
  <c r="L237" i="9"/>
  <c r="F237" i="9" s="1"/>
  <c r="E237" i="9"/>
  <c r="B237" i="9" s="1"/>
  <c r="M236" i="9"/>
  <c r="L236" i="9"/>
  <c r="F236" i="9"/>
  <c r="E236" i="9"/>
  <c r="M235" i="9"/>
  <c r="L235" i="9"/>
  <c r="F235" i="9"/>
  <c r="E235" i="9"/>
  <c r="M234" i="9"/>
  <c r="L234" i="9"/>
  <c r="F234" i="9" s="1"/>
  <c r="E234" i="9"/>
  <c r="B234" i="9"/>
  <c r="M233" i="9"/>
  <c r="L233" i="9"/>
  <c r="F233" i="9" s="1"/>
  <c r="E233" i="9"/>
  <c r="B233" i="9" s="1"/>
  <c r="M232" i="9"/>
  <c r="L232" i="9"/>
  <c r="F232" i="9"/>
  <c r="E232" i="9"/>
  <c r="M231" i="9"/>
  <c r="L231" i="9"/>
  <c r="F231" i="9"/>
  <c r="E231" i="9"/>
  <c r="M230" i="9"/>
  <c r="L230" i="9"/>
  <c r="F230" i="9" s="1"/>
  <c r="E230" i="9"/>
  <c r="B230" i="9"/>
  <c r="M229" i="9"/>
  <c r="L229" i="9"/>
  <c r="F229" i="9" s="1"/>
  <c r="E229" i="9"/>
  <c r="B229" i="9" s="1"/>
  <c r="M228" i="9"/>
  <c r="L228" i="9"/>
  <c r="F228" i="9"/>
  <c r="E228" i="9"/>
  <c r="M227" i="9"/>
  <c r="L227" i="9"/>
  <c r="F227" i="9"/>
  <c r="E227" i="9"/>
  <c r="M226" i="9"/>
  <c r="L226" i="9"/>
  <c r="F226" i="9" s="1"/>
  <c r="E226" i="9"/>
  <c r="B226" i="9"/>
  <c r="H225" i="9"/>
  <c r="G225" i="9"/>
  <c r="E225" i="9" s="1"/>
  <c r="B225" i="9" s="1"/>
  <c r="F225" i="9"/>
  <c r="M224" i="9"/>
  <c r="L224" i="9"/>
  <c r="F224" i="9"/>
  <c r="E224" i="9"/>
  <c r="M223" i="9"/>
  <c r="L223" i="9"/>
  <c r="F223" i="9" s="1"/>
  <c r="E223" i="9"/>
  <c r="M222" i="9"/>
  <c r="L222" i="9"/>
  <c r="E222" i="9"/>
  <c r="M221" i="9"/>
  <c r="L221" i="9"/>
  <c r="F221" i="9" s="1"/>
  <c r="E221" i="9"/>
  <c r="B221" i="9" s="1"/>
  <c r="M220" i="9"/>
  <c r="L220" i="9"/>
  <c r="F220" i="9" s="1"/>
  <c r="E220" i="9"/>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E158" i="9"/>
  <c r="B158" i="9" s="1"/>
  <c r="H157" i="9"/>
  <c r="G157" i="9"/>
  <c r="F157" i="9"/>
  <c r="E157" i="9"/>
  <c r="B157" i="9" s="1"/>
  <c r="H156" i="9"/>
  <c r="G156" i="9"/>
  <c r="E156" i="9" s="1"/>
  <c r="B156" i="9" s="1"/>
  <c r="F156" i="9"/>
  <c r="H155" i="9"/>
  <c r="G155" i="9"/>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H144" i="9"/>
  <c r="G144" i="9"/>
  <c r="E144" i="9" s="1"/>
  <c r="B144" i="9" s="1"/>
  <c r="F144" i="9"/>
  <c r="H143" i="9"/>
  <c r="G143" i="9"/>
  <c r="F143" i="9"/>
  <c r="F142" i="9"/>
  <c r="H141" i="9"/>
  <c r="G141" i="9"/>
  <c r="F141" i="9"/>
  <c r="E141" i="9"/>
  <c r="H140" i="9"/>
  <c r="G140" i="9"/>
  <c r="E140" i="9" s="1"/>
  <c r="B140" i="9" s="1"/>
  <c r="F140" i="9"/>
  <c r="H139" i="9"/>
  <c r="G139" i="9"/>
  <c r="E139" i="9" s="1"/>
  <c r="B139" i="9" s="1"/>
  <c r="F139" i="9"/>
  <c r="H138" i="9"/>
  <c r="G138" i="9"/>
  <c r="F138" i="9"/>
  <c r="E138" i="9"/>
  <c r="B138" i="9" s="1"/>
  <c r="H137" i="9"/>
  <c r="G137" i="9"/>
  <c r="F137" i="9"/>
  <c r="E137" i="9"/>
  <c r="H136" i="9"/>
  <c r="G136" i="9"/>
  <c r="E136" i="9" s="1"/>
  <c r="B136" i="9" s="1"/>
  <c r="F136" i="9"/>
  <c r="H135" i="9"/>
  <c r="G135" i="9"/>
  <c r="F135" i="9"/>
  <c r="H134" i="9"/>
  <c r="G134" i="9"/>
  <c r="F134" i="9"/>
  <c r="E134" i="9"/>
  <c r="B134" i="9" s="1"/>
  <c r="H133" i="9"/>
  <c r="G133" i="9"/>
  <c r="F133" i="9"/>
  <c r="E133" i="9"/>
  <c r="B133" i="9" s="1"/>
  <c r="H132" i="9"/>
  <c r="G132" i="9"/>
  <c r="E132" i="9" s="1"/>
  <c r="B132" i="9" s="1"/>
  <c r="F132" i="9"/>
  <c r="H131" i="9"/>
  <c r="G131" i="9"/>
  <c r="F131" i="9"/>
  <c r="H130" i="9"/>
  <c r="G130" i="9"/>
  <c r="F130" i="9"/>
  <c r="E130" i="9"/>
  <c r="B130" i="9" s="1"/>
  <c r="H129" i="9"/>
  <c r="G129" i="9"/>
  <c r="F129" i="9"/>
  <c r="E129" i="9"/>
  <c r="B129" i="9" s="1"/>
  <c r="H128" i="9"/>
  <c r="G128" i="9"/>
  <c r="E128" i="9" s="1"/>
  <c r="B128" i="9" s="1"/>
  <c r="F128" i="9"/>
  <c r="H127" i="9"/>
  <c r="G127" i="9"/>
  <c r="E127" i="9" s="1"/>
  <c r="B127" i="9" s="1"/>
  <c r="F127" i="9"/>
  <c r="H126" i="9"/>
  <c r="G126" i="9"/>
  <c r="F126" i="9"/>
  <c r="E126" i="9"/>
  <c r="B126" i="9" s="1"/>
  <c r="H125" i="9"/>
  <c r="G125" i="9"/>
  <c r="F125" i="9"/>
  <c r="E125" i="9"/>
  <c r="H124" i="9"/>
  <c r="G124" i="9"/>
  <c r="E124" i="9" s="1"/>
  <c r="B124" i="9" s="1"/>
  <c r="F124" i="9"/>
  <c r="H123" i="9"/>
  <c r="G123" i="9"/>
  <c r="E123" i="9" s="1"/>
  <c r="B123" i="9" s="1"/>
  <c r="F123" i="9"/>
  <c r="H122" i="9"/>
  <c r="G122" i="9"/>
  <c r="F122" i="9"/>
  <c r="E122" i="9"/>
  <c r="B122" i="9" s="1"/>
  <c r="H121" i="9"/>
  <c r="G121" i="9"/>
  <c r="F121" i="9"/>
  <c r="E121" i="9"/>
  <c r="H120" i="9"/>
  <c r="G120" i="9"/>
  <c r="E120" i="9" s="1"/>
  <c r="F120" i="9"/>
  <c r="H119" i="9"/>
  <c r="G119" i="9"/>
  <c r="F119" i="9"/>
  <c r="H118" i="9"/>
  <c r="G118" i="9"/>
  <c r="F118" i="9"/>
  <c r="E118" i="9"/>
  <c r="B118" i="9" s="1"/>
  <c r="H117" i="9"/>
  <c r="G117" i="9"/>
  <c r="F117" i="9"/>
  <c r="E117" i="9"/>
  <c r="H116" i="9"/>
  <c r="G116" i="9"/>
  <c r="E116" i="9" s="1"/>
  <c r="F116" i="9"/>
  <c r="H115" i="9"/>
  <c r="G115" i="9"/>
  <c r="F115" i="9"/>
  <c r="H114" i="9"/>
  <c r="G114" i="9"/>
  <c r="F114" i="9"/>
  <c r="E114" i="9"/>
  <c r="B114" i="9" s="1"/>
  <c r="H113" i="9"/>
  <c r="G113" i="9"/>
  <c r="F113" i="9"/>
  <c r="E113" i="9"/>
  <c r="H112" i="9"/>
  <c r="G112" i="9"/>
  <c r="E112" i="9" s="1"/>
  <c r="B112" i="9" s="1"/>
  <c r="F112" i="9"/>
  <c r="H111" i="9"/>
  <c r="G111" i="9"/>
  <c r="F111" i="9"/>
  <c r="H110" i="9"/>
  <c r="G110" i="9"/>
  <c r="F110" i="9"/>
  <c r="E110" i="9"/>
  <c r="B110" i="9" s="1"/>
  <c r="H109" i="9"/>
  <c r="G109" i="9"/>
  <c r="F109" i="9"/>
  <c r="E109" i="9"/>
  <c r="H108" i="9"/>
  <c r="G108" i="9"/>
  <c r="E108" i="9" s="1"/>
  <c r="B108" i="9" s="1"/>
  <c r="F108" i="9"/>
  <c r="H107" i="9"/>
  <c r="G107" i="9"/>
  <c r="F107" i="9"/>
  <c r="H106" i="9"/>
  <c r="G106" i="9"/>
  <c r="F106" i="9"/>
  <c r="E106" i="9"/>
  <c r="B106" i="9" s="1"/>
  <c r="H105" i="9"/>
  <c r="G105" i="9"/>
  <c r="F105" i="9"/>
  <c r="E105" i="9"/>
  <c r="B105" i="9" s="1"/>
  <c r="H104" i="9"/>
  <c r="G104" i="9"/>
  <c r="E104" i="9" s="1"/>
  <c r="B104" i="9" s="1"/>
  <c r="F104" i="9"/>
  <c r="H103" i="9"/>
  <c r="G103" i="9"/>
  <c r="F103" i="9"/>
  <c r="H102" i="9"/>
  <c r="G102" i="9"/>
  <c r="F102" i="9"/>
  <c r="E102" i="9"/>
  <c r="B102" i="9" s="1"/>
  <c r="H101" i="9"/>
  <c r="G101" i="9"/>
  <c r="F101" i="9"/>
  <c r="E101" i="9"/>
  <c r="H100" i="9"/>
  <c r="G100" i="9"/>
  <c r="E100" i="9" s="1"/>
  <c r="B100" i="9" s="1"/>
  <c r="F100" i="9"/>
  <c r="H99" i="9"/>
  <c r="G99" i="9"/>
  <c r="E99" i="9" s="1"/>
  <c r="B99" i="9" s="1"/>
  <c r="F99" i="9"/>
  <c r="H98" i="9"/>
  <c r="G98" i="9"/>
  <c r="F98" i="9"/>
  <c r="E98" i="9"/>
  <c r="B98" i="9" s="1"/>
  <c r="H97" i="9"/>
  <c r="G97" i="9"/>
  <c r="F97" i="9"/>
  <c r="E97" i="9"/>
  <c r="H96" i="9"/>
  <c r="G96" i="9"/>
  <c r="E96" i="9" s="1"/>
  <c r="B96" i="9" s="1"/>
  <c r="F96" i="9"/>
  <c r="H95" i="9"/>
  <c r="G95" i="9"/>
  <c r="F95" i="9"/>
  <c r="H94" i="9"/>
  <c r="G94" i="9"/>
  <c r="F94" i="9"/>
  <c r="E94" i="9"/>
  <c r="B94" i="9" s="1"/>
  <c r="H93" i="9"/>
  <c r="G93" i="9"/>
  <c r="F93" i="9"/>
  <c r="B93" i="9" s="1"/>
  <c r="E93" i="9"/>
  <c r="H92" i="9"/>
  <c r="G92" i="9"/>
  <c r="E92" i="9" s="1"/>
  <c r="B92" i="9" s="1"/>
  <c r="F92" i="9"/>
  <c r="H91" i="9"/>
  <c r="G91" i="9"/>
  <c r="F91" i="9"/>
  <c r="H90" i="9"/>
  <c r="G90" i="9"/>
  <c r="F90" i="9"/>
  <c r="E90" i="9"/>
  <c r="B90" i="9" s="1"/>
  <c r="H89" i="9"/>
  <c r="G89" i="9"/>
  <c r="F89" i="9"/>
  <c r="E89" i="9"/>
  <c r="B89" i="9" s="1"/>
  <c r="H88" i="9"/>
  <c r="G88" i="9"/>
  <c r="E88" i="9" s="1"/>
  <c r="B88" i="9" s="1"/>
  <c r="F88" i="9"/>
  <c r="H87" i="9"/>
  <c r="G87" i="9"/>
  <c r="F87" i="9"/>
  <c r="H86" i="9"/>
  <c r="G86" i="9"/>
  <c r="F86" i="9"/>
  <c r="E86" i="9"/>
  <c r="B86" i="9" s="1"/>
  <c r="H85" i="9"/>
  <c r="E85" i="9" s="1"/>
  <c r="B85" i="9" s="1"/>
  <c r="G85" i="9"/>
  <c r="F85" i="9"/>
  <c r="H84" i="9"/>
  <c r="G84" i="9"/>
  <c r="E84" i="9" s="1"/>
  <c r="B84" i="9" s="1"/>
  <c r="F84" i="9"/>
  <c r="H83" i="9"/>
  <c r="G83" i="9"/>
  <c r="F83" i="9"/>
  <c r="H82" i="9"/>
  <c r="G82" i="9"/>
  <c r="F82" i="9"/>
  <c r="E82" i="9"/>
  <c r="B82" i="9" s="1"/>
  <c r="H81" i="9"/>
  <c r="G81" i="9"/>
  <c r="F81" i="9"/>
  <c r="E81" i="9"/>
  <c r="H80" i="9"/>
  <c r="G80" i="9"/>
  <c r="E80" i="9" s="1"/>
  <c r="B80" i="9" s="1"/>
  <c r="F80" i="9"/>
  <c r="H79" i="9"/>
  <c r="G79" i="9"/>
  <c r="F79" i="9"/>
  <c r="H78" i="9"/>
  <c r="G78" i="9"/>
  <c r="F78" i="9"/>
  <c r="E78" i="9"/>
  <c r="B78" i="9" s="1"/>
  <c r="H77" i="9"/>
  <c r="G77" i="9"/>
  <c r="F77" i="9"/>
  <c r="E77" i="9"/>
  <c r="B77" i="9" s="1"/>
  <c r="H76" i="9"/>
  <c r="G76" i="9"/>
  <c r="E76" i="9" s="1"/>
  <c r="B76" i="9" s="1"/>
  <c r="F76" i="9"/>
  <c r="H75" i="9"/>
  <c r="G75" i="9"/>
  <c r="F75" i="9"/>
  <c r="H74" i="9"/>
  <c r="G74" i="9"/>
  <c r="F74" i="9"/>
  <c r="E74" i="9"/>
  <c r="B74" i="9" s="1"/>
  <c r="H73" i="9"/>
  <c r="G73" i="9"/>
  <c r="F73" i="9"/>
  <c r="E73" i="9"/>
  <c r="H72" i="9"/>
  <c r="G72" i="9"/>
  <c r="E72" i="9" s="1"/>
  <c r="B72" i="9" s="1"/>
  <c r="F72" i="9"/>
  <c r="H71" i="9"/>
  <c r="G71" i="9"/>
  <c r="E71" i="9" s="1"/>
  <c r="B71" i="9" s="1"/>
  <c r="F71" i="9"/>
  <c r="H70" i="9"/>
  <c r="G70" i="9"/>
  <c r="F70" i="9"/>
  <c r="E70" i="9"/>
  <c r="B70" i="9" s="1"/>
  <c r="H69" i="9"/>
  <c r="G69" i="9"/>
  <c r="F69" i="9"/>
  <c r="E69" i="9"/>
  <c r="H68" i="9"/>
  <c r="G68" i="9"/>
  <c r="F68" i="9"/>
  <c r="H67" i="9"/>
  <c r="G67" i="9"/>
  <c r="F67" i="9"/>
  <c r="H66" i="9"/>
  <c r="G66" i="9"/>
  <c r="F66" i="9"/>
  <c r="E66" i="9"/>
  <c r="B66" i="9" s="1"/>
  <c r="H65" i="9"/>
  <c r="G65" i="9"/>
  <c r="F65" i="9"/>
  <c r="E65" i="9"/>
  <c r="H64" i="9"/>
  <c r="G64" i="9"/>
  <c r="E64" i="9" s="1"/>
  <c r="B64" i="9" s="1"/>
  <c r="F64" i="9"/>
  <c r="H63" i="9"/>
  <c r="G63" i="9"/>
  <c r="F63" i="9"/>
  <c r="H62" i="9"/>
  <c r="G62" i="9"/>
  <c r="F62" i="9"/>
  <c r="E62" i="9"/>
  <c r="B62" i="9" s="1"/>
  <c r="H61" i="9"/>
  <c r="G61" i="9"/>
  <c r="F61" i="9"/>
  <c r="E61" i="9"/>
  <c r="B61" i="9" s="1"/>
  <c r="H60" i="9"/>
  <c r="G60" i="9"/>
  <c r="E60" i="9" s="1"/>
  <c r="B60" i="9" s="1"/>
  <c r="F60" i="9"/>
  <c r="H59" i="9"/>
  <c r="G59" i="9"/>
  <c r="F59" i="9"/>
  <c r="H58" i="9"/>
  <c r="G58" i="9"/>
  <c r="F58" i="9"/>
  <c r="E58" i="9"/>
  <c r="B58" i="9" s="1"/>
  <c r="H57" i="9"/>
  <c r="G57" i="9"/>
  <c r="F57" i="9"/>
  <c r="E57" i="9"/>
  <c r="H56" i="9"/>
  <c r="G56" i="9"/>
  <c r="E56" i="9" s="1"/>
  <c r="B56" i="9" s="1"/>
  <c r="F56" i="9"/>
  <c r="H55" i="9"/>
  <c r="G55" i="9"/>
  <c r="E55" i="9" s="1"/>
  <c r="B55" i="9" s="1"/>
  <c r="F55" i="9"/>
  <c r="H54" i="9"/>
  <c r="G54" i="9"/>
  <c r="F54" i="9"/>
  <c r="E54" i="9"/>
  <c r="B54" i="9" s="1"/>
  <c r="H53" i="9"/>
  <c r="G53" i="9"/>
  <c r="F53" i="9"/>
  <c r="E53" i="9"/>
  <c r="H52" i="9"/>
  <c r="G52" i="9"/>
  <c r="E52" i="9" s="1"/>
  <c r="B52" i="9" s="1"/>
  <c r="F52" i="9"/>
  <c r="H51" i="9"/>
  <c r="G51" i="9"/>
  <c r="F51" i="9"/>
  <c r="H50" i="9"/>
  <c r="G50" i="9"/>
  <c r="F50" i="9"/>
  <c r="E50" i="9"/>
  <c r="B50" i="9" s="1"/>
  <c r="H49" i="9"/>
  <c r="G49" i="9"/>
  <c r="F49" i="9"/>
  <c r="E49" i="9"/>
  <c r="H48" i="9"/>
  <c r="G48" i="9"/>
  <c r="E48" i="9" s="1"/>
  <c r="B48" i="9" s="1"/>
  <c r="F48" i="9"/>
  <c r="H47" i="9"/>
  <c r="G47" i="9"/>
  <c r="F47" i="9"/>
  <c r="H46" i="9"/>
  <c r="G46" i="9"/>
  <c r="E46" i="9" s="1"/>
  <c r="B46" i="9" s="1"/>
  <c r="F46" i="9"/>
  <c r="H45" i="9"/>
  <c r="G45" i="9"/>
  <c r="F45" i="9"/>
  <c r="E45" i="9"/>
  <c r="B45" i="9" s="1"/>
  <c r="H44" i="9"/>
  <c r="G44" i="9"/>
  <c r="F44" i="9"/>
  <c r="H43" i="9"/>
  <c r="G43" i="9"/>
  <c r="F43" i="9"/>
  <c r="H42" i="9"/>
  <c r="G42" i="9"/>
  <c r="F42" i="9"/>
  <c r="H41" i="9"/>
  <c r="E41" i="9" s="1"/>
  <c r="B41" i="9" s="1"/>
  <c r="G41" i="9"/>
  <c r="F41" i="9"/>
  <c r="H40" i="9"/>
  <c r="G40" i="9"/>
  <c r="E40" i="9" s="1"/>
  <c r="B40" i="9" s="1"/>
  <c r="F40" i="9"/>
  <c r="H39" i="9"/>
  <c r="G39" i="9"/>
  <c r="F39" i="9"/>
  <c r="H38" i="9"/>
  <c r="G38" i="9"/>
  <c r="F38" i="9"/>
  <c r="E38" i="9"/>
  <c r="B38" i="9" s="1"/>
  <c r="H37" i="9"/>
  <c r="G37" i="9"/>
  <c r="F37" i="9"/>
  <c r="H36" i="9"/>
  <c r="G36" i="9"/>
  <c r="E36" i="9" s="1"/>
  <c r="B36" i="9" s="1"/>
  <c r="F36" i="9"/>
  <c r="H35" i="9"/>
  <c r="G35" i="9"/>
  <c r="F35" i="9"/>
  <c r="H34" i="9"/>
  <c r="G34" i="9"/>
  <c r="F34" i="9"/>
  <c r="E34" i="9"/>
  <c r="B34" i="9" s="1"/>
  <c r="H33" i="9"/>
  <c r="G33" i="9"/>
  <c r="E33" i="9" s="1"/>
  <c r="F33" i="9"/>
  <c r="H32" i="9"/>
  <c r="G32" i="9"/>
  <c r="E32" i="9" s="1"/>
  <c r="B32" i="9" s="1"/>
  <c r="F32" i="9"/>
  <c r="H31" i="9"/>
  <c r="E31" i="9" s="1"/>
  <c r="B31" i="9" s="1"/>
  <c r="G31" i="9"/>
  <c r="F31" i="9"/>
  <c r="H30" i="9"/>
  <c r="G30" i="9"/>
  <c r="F30" i="9"/>
  <c r="E30" i="9"/>
  <c r="B30" i="9" s="1"/>
  <c r="H29" i="9"/>
  <c r="G29" i="9"/>
  <c r="F29" i="9"/>
  <c r="H28" i="9"/>
  <c r="G28" i="9"/>
  <c r="E28" i="9" s="1"/>
  <c r="B28" i="9" s="1"/>
  <c r="F28" i="9"/>
  <c r="H27" i="9"/>
  <c r="G27" i="9"/>
  <c r="F27" i="9"/>
  <c r="H26" i="9"/>
  <c r="G26" i="9"/>
  <c r="F26" i="9"/>
  <c r="H25" i="9"/>
  <c r="G25" i="9"/>
  <c r="F25" i="9"/>
  <c r="E25" i="9"/>
  <c r="H24" i="9"/>
  <c r="G24" i="9"/>
  <c r="E24" i="9" s="1"/>
  <c r="B24" i="9" s="1"/>
  <c r="F24" i="9"/>
  <c r="H23" i="9"/>
  <c r="G23" i="9"/>
  <c r="F23" i="9"/>
  <c r="H22" i="9"/>
  <c r="G22" i="9"/>
  <c r="F22" i="9"/>
  <c r="E22" i="9"/>
  <c r="B22" i="9" s="1"/>
  <c r="H21" i="9"/>
  <c r="E21" i="9" s="1"/>
  <c r="B21" i="9" s="1"/>
  <c r="G21" i="9"/>
  <c r="F21" i="9"/>
  <c r="F20" i="9"/>
  <c r="F4" i="9"/>
  <c r="O3" i="9"/>
  <c r="G274" i="9" s="1"/>
  <c r="E274" i="9" s="1"/>
  <c r="I3" i="9"/>
  <c r="H3" i="9"/>
  <c r="G3" i="9"/>
  <c r="D101" i="8"/>
  <c r="D95" i="8"/>
  <c r="D90" i="8"/>
  <c r="C1565" i="1" s="1"/>
  <c r="D85" i="8"/>
  <c r="D80" i="8"/>
  <c r="C1555" i="1" s="1"/>
  <c r="D75" i="8"/>
  <c r="D70" i="8"/>
  <c r="D65" i="8"/>
  <c r="D60" i="8"/>
  <c r="D55" i="8"/>
  <c r="C1530" i="1" s="1"/>
  <c r="D50" i="8"/>
  <c r="D44" i="8"/>
  <c r="D36" i="8"/>
  <c r="D26" i="8"/>
  <c r="D24" i="8" s="1"/>
  <c r="C1499" i="1" s="1"/>
  <c r="H1499" i="1" s="1"/>
  <c r="D18" i="8"/>
  <c r="D8" i="8"/>
  <c r="D6" i="8" s="1"/>
  <c r="E44" i="7"/>
  <c r="D44" i="7"/>
  <c r="E39" i="7"/>
  <c r="E38" i="7" s="1"/>
  <c r="D39" i="7"/>
  <c r="E30" i="7"/>
  <c r="D30" i="7"/>
  <c r="E23" i="7"/>
  <c r="E22" i="7" s="1"/>
  <c r="D23" i="7"/>
  <c r="D22" i="7" s="1"/>
  <c r="E14" i="7"/>
  <c r="D14" i="7"/>
  <c r="E7" i="7"/>
  <c r="E6" i="7" s="1"/>
  <c r="D7" i="7"/>
  <c r="D6" i="7" s="1"/>
  <c r="F140" i="6"/>
  <c r="F139" i="6"/>
  <c r="F138" i="6"/>
  <c r="F137" i="6"/>
  <c r="F136" i="6"/>
  <c r="F135" i="6"/>
  <c r="F134" i="6"/>
  <c r="F133" i="6"/>
  <c r="F132" i="6"/>
  <c r="F131" i="6"/>
  <c r="E130" i="6"/>
  <c r="E129" i="6" s="1"/>
  <c r="D130" i="6"/>
  <c r="F128" i="6"/>
  <c r="F127" i="6"/>
  <c r="F126" i="6"/>
  <c r="F125" i="6"/>
  <c r="F124" i="6"/>
  <c r="F123" i="6"/>
  <c r="E122" i="6"/>
  <c r="E114" i="6" s="1"/>
  <c r="I27" i="3"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8" i="5"/>
  <c r="D258" i="5"/>
  <c r="F257" i="5"/>
  <c r="F256" i="5"/>
  <c r="F255" i="5"/>
  <c r="F254" i="5"/>
  <c r="F253" i="5"/>
  <c r="F252" i="5"/>
  <c r="F251" i="5"/>
  <c r="E250" i="5"/>
  <c r="D1227" i="1" s="1"/>
  <c r="G1227" i="1" s="1"/>
  <c r="D250" i="5"/>
  <c r="F249" i="5"/>
  <c r="F248" i="5"/>
  <c r="F247" i="5"/>
  <c r="E246" i="5"/>
  <c r="F246" i="5" s="1"/>
  <c r="D246"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1183" i="1" s="1"/>
  <c r="D207" i="5"/>
  <c r="F205" i="5"/>
  <c r="F204" i="5"/>
  <c r="F203" i="5"/>
  <c r="F202" i="5"/>
  <c r="F201" i="5"/>
  <c r="F200" i="5"/>
  <c r="F199" i="5"/>
  <c r="F198" i="5"/>
  <c r="E198" i="5"/>
  <c r="D198" i="5"/>
  <c r="F197" i="5"/>
  <c r="F196" i="5"/>
  <c r="F195" i="5"/>
  <c r="F194" i="5"/>
  <c r="F193" i="5"/>
  <c r="F192" i="5"/>
  <c r="F191" i="5"/>
  <c r="E191" i="5"/>
  <c r="E190" i="5" s="1"/>
  <c r="D191" i="5"/>
  <c r="F190" i="5"/>
  <c r="D190" i="5"/>
  <c r="G291" i="9" s="1"/>
  <c r="F189" i="5"/>
  <c r="F188" i="5"/>
  <c r="F187" i="5"/>
  <c r="F186" i="5"/>
  <c r="F185" i="5"/>
  <c r="F184" i="5"/>
  <c r="F183" i="5"/>
  <c r="F182" i="5"/>
  <c r="F181" i="5"/>
  <c r="E180" i="5"/>
  <c r="E177" i="5" s="1"/>
  <c r="H289" i="9" s="1"/>
  <c r="D180" i="5"/>
  <c r="D177"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F142" i="5"/>
  <c r="E142" i="5"/>
  <c r="D142" i="5"/>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E87" i="5"/>
  <c r="D87" i="5"/>
  <c r="F86" i="5"/>
  <c r="F85" i="5"/>
  <c r="F84" i="5"/>
  <c r="F83" i="5"/>
  <c r="F82" i="5"/>
  <c r="F81" i="5"/>
  <c r="F80" i="5"/>
  <c r="E79" i="5"/>
  <c r="D79" i="5"/>
  <c r="F79" i="5" s="1"/>
  <c r="E78" i="5"/>
  <c r="F77" i="5"/>
  <c r="F76" i="5"/>
  <c r="F75" i="5"/>
  <c r="F74" i="5"/>
  <c r="F73" i="5"/>
  <c r="F72" i="5"/>
  <c r="F71" i="5"/>
  <c r="E70" i="5"/>
  <c r="E69" i="5" s="1"/>
  <c r="D1047" i="1"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1" i="4"/>
  <c r="F630" i="4"/>
  <c r="F629" i="4"/>
  <c r="E629" i="4"/>
  <c r="E625" i="4" s="1"/>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1" i="4"/>
  <c r="F520" i="4"/>
  <c r="E519" i="4"/>
  <c r="E515" i="4" s="1"/>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E459" i="4" s="1"/>
  <c r="D469" i="4"/>
  <c r="F469" i="4" s="1"/>
  <c r="F468" i="4"/>
  <c r="F467" i="4"/>
  <c r="F466" i="4"/>
  <c r="E466" i="4"/>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E418" i="4"/>
  <c r="D418" i="4"/>
  <c r="E417" i="4"/>
  <c r="D412" i="1" s="1"/>
  <c r="D417" i="4"/>
  <c r="F417" i="4" s="1"/>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E351" i="4" s="1"/>
  <c r="D346" i="1" s="1"/>
  <c r="H346" i="1" s="1"/>
  <c r="D356" i="4"/>
  <c r="D351"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F317" i="4" s="1"/>
  <c r="D317" i="4"/>
  <c r="F316" i="4"/>
  <c r="F315" i="4"/>
  <c r="F314" i="4"/>
  <c r="F313" i="4"/>
  <c r="E312" i="4"/>
  <c r="D307" i="1" s="1"/>
  <c r="D312" i="4"/>
  <c r="F312" i="4" s="1"/>
  <c r="F310" i="4"/>
  <c r="F309" i="4"/>
  <c r="F308" i="4"/>
  <c r="F307" i="4"/>
  <c r="F306" i="4"/>
  <c r="F305" i="4"/>
  <c r="E304" i="4"/>
  <c r="E299" i="4" s="1"/>
  <c r="D304" i="4"/>
  <c r="F304" i="4" s="1"/>
  <c r="F303" i="4"/>
  <c r="F302" i="4"/>
  <c r="F301" i="4"/>
  <c r="F300" i="4"/>
  <c r="E300" i="4"/>
  <c r="D300" i="4"/>
  <c r="F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E263" i="4" s="1"/>
  <c r="D259" i="1" s="1"/>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E215" i="4" s="1"/>
  <c r="D219" i="4"/>
  <c r="F218" i="4"/>
  <c r="F217" i="4"/>
  <c r="F216" i="4"/>
  <c r="E216" i="4"/>
  <c r="D216" i="4"/>
  <c r="D215" i="4" s="1"/>
  <c r="F215" i="4" s="1"/>
  <c r="F214" i="4"/>
  <c r="F213" i="4"/>
  <c r="F212" i="4"/>
  <c r="F211" i="4"/>
  <c r="E210" i="4"/>
  <c r="D206"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C148" i="1" s="1"/>
  <c r="F150" i="4"/>
  <c r="F149" i="4"/>
  <c r="F148" i="4"/>
  <c r="F147" i="4"/>
  <c r="F146" i="4"/>
  <c r="F145" i="4"/>
  <c r="F144" i="4"/>
  <c r="F143" i="4"/>
  <c r="F142" i="4"/>
  <c r="F141" i="4"/>
  <c r="E140" i="4"/>
  <c r="E139" i="4" s="1"/>
  <c r="D140" i="4"/>
  <c r="F138" i="4"/>
  <c r="F137" i="4"/>
  <c r="F136" i="4"/>
  <c r="F135" i="4"/>
  <c r="E134" i="4"/>
  <c r="D134" i="4"/>
  <c r="D133" i="4" s="1"/>
  <c r="F133" i="4" s="1"/>
  <c r="E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E54" i="4"/>
  <c r="D54" i="4"/>
  <c r="F53" i="4"/>
  <c r="F52" i="4"/>
  <c r="E51" i="4"/>
  <c r="D47" i="1" s="1"/>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G1578" i="1" s="1"/>
  <c r="C1577" i="1"/>
  <c r="H1577" i="1" s="1"/>
  <c r="G1575" i="1"/>
  <c r="C1575" i="1"/>
  <c r="H1575" i="1" s="1"/>
  <c r="H1574" i="1"/>
  <c r="C1574" i="1"/>
  <c r="G1574" i="1" s="1"/>
  <c r="H1573" i="1"/>
  <c r="G1573" i="1"/>
  <c r="C1573" i="1"/>
  <c r="C1572" i="1"/>
  <c r="G1571" i="1"/>
  <c r="C1571" i="1"/>
  <c r="H1571" i="1" s="1"/>
  <c r="H1570" i="1"/>
  <c r="C1570" i="1"/>
  <c r="G1570" i="1" s="1"/>
  <c r="H1569" i="1"/>
  <c r="G1569" i="1"/>
  <c r="C1569" i="1"/>
  <c r="C1568" i="1"/>
  <c r="C1567" i="1"/>
  <c r="H1567" i="1" s="1"/>
  <c r="H1566" i="1"/>
  <c r="C1566" i="1"/>
  <c r="G1566" i="1" s="1"/>
  <c r="C1564" i="1"/>
  <c r="G1563" i="1"/>
  <c r="C1563" i="1"/>
  <c r="H1563" i="1" s="1"/>
  <c r="H1562" i="1"/>
  <c r="C1562" i="1"/>
  <c r="G1562" i="1" s="1"/>
  <c r="H1561" i="1"/>
  <c r="G1561" i="1"/>
  <c r="C1561" i="1"/>
  <c r="C1560" i="1"/>
  <c r="G1559" i="1"/>
  <c r="C1559" i="1"/>
  <c r="H1559" i="1" s="1"/>
  <c r="H1558" i="1"/>
  <c r="C1558" i="1"/>
  <c r="G1558" i="1" s="1"/>
  <c r="H1557" i="1"/>
  <c r="G1557" i="1"/>
  <c r="C1557" i="1"/>
  <c r="C1556" i="1"/>
  <c r="H1554" i="1"/>
  <c r="C1554" i="1"/>
  <c r="G1554" i="1" s="1"/>
  <c r="H1553" i="1"/>
  <c r="G1553" i="1"/>
  <c r="C1553" i="1"/>
  <c r="C1552" i="1"/>
  <c r="G1551" i="1"/>
  <c r="C1551" i="1"/>
  <c r="H1551" i="1" s="1"/>
  <c r="H1550" i="1"/>
  <c r="C1550" i="1"/>
  <c r="G1550" i="1" s="1"/>
  <c r="H1549" i="1"/>
  <c r="G1549" i="1"/>
  <c r="C1549" i="1"/>
  <c r="C1548" i="1"/>
  <c r="G1547" i="1"/>
  <c r="C1547" i="1"/>
  <c r="H1547" i="1" s="1"/>
  <c r="H1546" i="1"/>
  <c r="C1546" i="1"/>
  <c r="G1546" i="1" s="1"/>
  <c r="H1545" i="1"/>
  <c r="G1545" i="1"/>
  <c r="C1545" i="1"/>
  <c r="C1544" i="1"/>
  <c r="C1543" i="1"/>
  <c r="H1543" i="1" s="1"/>
  <c r="H1542" i="1"/>
  <c r="C1542" i="1"/>
  <c r="G1542" i="1" s="1"/>
  <c r="H1541" i="1"/>
  <c r="G1541" i="1"/>
  <c r="C1541" i="1"/>
  <c r="C1540" i="1"/>
  <c r="C1539" i="1"/>
  <c r="H1539" i="1" s="1"/>
  <c r="H1538" i="1"/>
  <c r="C1538" i="1"/>
  <c r="G1538" i="1" s="1"/>
  <c r="H1537" i="1"/>
  <c r="G1537" i="1"/>
  <c r="C1537" i="1"/>
  <c r="C1536" i="1"/>
  <c r="H1534" i="1"/>
  <c r="C1534" i="1"/>
  <c r="G1534" i="1" s="1"/>
  <c r="H1533" i="1"/>
  <c r="G1533" i="1"/>
  <c r="C1533" i="1"/>
  <c r="C1532" i="1"/>
  <c r="C1531" i="1"/>
  <c r="H1531" i="1" s="1"/>
  <c r="H1529" i="1"/>
  <c r="G1529" i="1"/>
  <c r="C1529" i="1"/>
  <c r="C1528" i="1"/>
  <c r="C1527" i="1"/>
  <c r="H1527" i="1" s="1"/>
  <c r="H1526" i="1"/>
  <c r="C1526" i="1"/>
  <c r="G1526" i="1" s="1"/>
  <c r="H1525" i="1"/>
  <c r="G1525" i="1"/>
  <c r="C1525" i="1"/>
  <c r="C1523" i="1"/>
  <c r="H1523" i="1" s="1"/>
  <c r="H1522" i="1"/>
  <c r="C1522" i="1"/>
  <c r="G1522" i="1" s="1"/>
  <c r="H1521" i="1"/>
  <c r="G1521" i="1"/>
  <c r="C1521" i="1"/>
  <c r="C1520" i="1"/>
  <c r="C1519" i="1"/>
  <c r="H1519" i="1" s="1"/>
  <c r="C1516" i="1"/>
  <c r="C1515" i="1"/>
  <c r="H1515" i="1" s="1"/>
  <c r="H1514" i="1"/>
  <c r="C1514" i="1"/>
  <c r="G1514" i="1" s="1"/>
  <c r="H1513" i="1"/>
  <c r="G1513" i="1"/>
  <c r="C1513" i="1"/>
  <c r="C1512" i="1"/>
  <c r="C1511" i="1"/>
  <c r="H1511" i="1" s="1"/>
  <c r="C1510" i="1"/>
  <c r="G1510" i="1" s="1"/>
  <c r="H1509" i="1"/>
  <c r="G1509" i="1"/>
  <c r="C1509" i="1"/>
  <c r="C1508" i="1"/>
  <c r="C1507" i="1"/>
  <c r="H1507" i="1" s="1"/>
  <c r="H1506" i="1"/>
  <c r="C1506" i="1"/>
  <c r="G1506" i="1" s="1"/>
  <c r="H1505" i="1"/>
  <c r="G1505" i="1"/>
  <c r="C1505" i="1"/>
  <c r="C1504" i="1"/>
  <c r="C1503" i="1"/>
  <c r="H1503" i="1" s="1"/>
  <c r="H1502" i="1"/>
  <c r="C1502" i="1"/>
  <c r="G1502" i="1" s="1"/>
  <c r="C1500" i="1"/>
  <c r="H1498" i="1"/>
  <c r="C1498" i="1"/>
  <c r="G1498" i="1" s="1"/>
  <c r="H1497" i="1"/>
  <c r="G1497" i="1"/>
  <c r="C1497" i="1"/>
  <c r="C1496" i="1"/>
  <c r="C1495" i="1"/>
  <c r="H1495" i="1" s="1"/>
  <c r="H1494" i="1"/>
  <c r="C1494" i="1"/>
  <c r="G1494" i="1" s="1"/>
  <c r="H1493" i="1"/>
  <c r="G1493" i="1"/>
  <c r="C1493" i="1"/>
  <c r="C1492" i="1"/>
  <c r="C1491" i="1"/>
  <c r="H1491" i="1" s="1"/>
  <c r="H1490" i="1"/>
  <c r="C1490" i="1"/>
  <c r="G1490" i="1" s="1"/>
  <c r="H1489" i="1"/>
  <c r="G1489" i="1"/>
  <c r="C1489" i="1"/>
  <c r="C1488" i="1"/>
  <c r="C1487" i="1"/>
  <c r="H1487" i="1" s="1"/>
  <c r="H1486" i="1"/>
  <c r="C1486" i="1"/>
  <c r="G1486" i="1" s="1"/>
  <c r="G1485" i="1"/>
  <c r="C1485" i="1"/>
  <c r="H1485" i="1" s="1"/>
  <c r="C1484" i="1"/>
  <c r="C1483" i="1"/>
  <c r="H1483" i="1" s="1"/>
  <c r="H1482" i="1"/>
  <c r="C1482" i="1"/>
  <c r="G1482" i="1" s="1"/>
  <c r="C1480" i="1"/>
  <c r="H1479" i="1"/>
  <c r="G1479" i="1"/>
  <c r="I1479" i="1" s="1"/>
  <c r="D1479" i="1"/>
  <c r="C1479" i="1"/>
  <c r="J1479" i="1" s="1"/>
  <c r="D1478" i="1"/>
  <c r="C1478" i="1"/>
  <c r="H1477" i="1"/>
  <c r="G1477" i="1"/>
  <c r="I1477" i="1" s="1"/>
  <c r="D1477" i="1"/>
  <c r="C1477" i="1"/>
  <c r="J1477" i="1" s="1"/>
  <c r="D1476" i="1"/>
  <c r="C1476" i="1"/>
  <c r="D1475" i="1"/>
  <c r="C1475" i="1"/>
  <c r="H1474" i="1"/>
  <c r="G1474" i="1"/>
  <c r="I1474" i="1" s="1"/>
  <c r="D1474" i="1"/>
  <c r="C1474" i="1"/>
  <c r="J1474" i="1" s="1"/>
  <c r="D1473" i="1"/>
  <c r="C1473" i="1"/>
  <c r="H1472" i="1"/>
  <c r="G1472" i="1"/>
  <c r="I1472" i="1" s="1"/>
  <c r="D1472" i="1"/>
  <c r="C1472" i="1"/>
  <c r="J1472" i="1" s="1"/>
  <c r="D1471" i="1"/>
  <c r="C1471" i="1"/>
  <c r="D1470" i="1"/>
  <c r="D1469" i="1"/>
  <c r="H1468" i="1"/>
  <c r="G1468" i="1"/>
  <c r="I1468" i="1" s="1"/>
  <c r="D1468" i="1"/>
  <c r="C1468" i="1"/>
  <c r="J1468" i="1" s="1"/>
  <c r="D1467" i="1"/>
  <c r="C1467" i="1"/>
  <c r="H1466" i="1"/>
  <c r="G1466" i="1"/>
  <c r="I1466" i="1" s="1"/>
  <c r="D1466" i="1"/>
  <c r="C1466" i="1"/>
  <c r="J1466" i="1" s="1"/>
  <c r="D1465" i="1"/>
  <c r="C1465" i="1"/>
  <c r="H1464" i="1"/>
  <c r="G1464" i="1"/>
  <c r="I1464" i="1" s="1"/>
  <c r="D1464" i="1"/>
  <c r="C1464" i="1"/>
  <c r="J1464" i="1" s="1"/>
  <c r="D1463" i="1"/>
  <c r="C1463" i="1"/>
  <c r="H1462" i="1"/>
  <c r="G1462" i="1"/>
  <c r="I1462" i="1" s="1"/>
  <c r="D1462" i="1"/>
  <c r="C1462" i="1"/>
  <c r="J1462" i="1" s="1"/>
  <c r="H1461" i="1"/>
  <c r="G1461" i="1"/>
  <c r="D1461" i="1"/>
  <c r="C1461" i="1"/>
  <c r="D1460" i="1"/>
  <c r="C1460" i="1"/>
  <c r="H1459" i="1"/>
  <c r="G1459" i="1"/>
  <c r="I1459" i="1" s="1"/>
  <c r="D1459" i="1"/>
  <c r="C1459" i="1"/>
  <c r="J1459" i="1" s="1"/>
  <c r="D1458" i="1"/>
  <c r="C1458" i="1"/>
  <c r="H1457" i="1"/>
  <c r="G1457" i="1"/>
  <c r="I1457" i="1" s="1"/>
  <c r="D1457" i="1"/>
  <c r="C1457" i="1"/>
  <c r="J1457" i="1" s="1"/>
  <c r="D1456" i="1"/>
  <c r="C1456" i="1"/>
  <c r="D1455" i="1"/>
  <c r="H1455" i="1" s="1"/>
  <c r="C1455" i="1"/>
  <c r="C1454" i="1"/>
  <c r="D1452" i="1"/>
  <c r="C1452" i="1"/>
  <c r="H1451" i="1"/>
  <c r="G1451" i="1"/>
  <c r="I1451" i="1" s="1"/>
  <c r="D1451" i="1"/>
  <c r="C1451" i="1"/>
  <c r="J1451" i="1" s="1"/>
  <c r="D1450" i="1"/>
  <c r="C1450" i="1"/>
  <c r="H1449" i="1"/>
  <c r="G1449" i="1"/>
  <c r="I1449" i="1" s="1"/>
  <c r="D1449" i="1"/>
  <c r="C1449" i="1"/>
  <c r="J1449" i="1" s="1"/>
  <c r="D1448" i="1"/>
  <c r="C1448" i="1"/>
  <c r="H1447" i="1"/>
  <c r="G1447" i="1"/>
  <c r="I1447" i="1" s="1"/>
  <c r="D1447" i="1"/>
  <c r="C1447" i="1"/>
  <c r="J1447" i="1" s="1"/>
  <c r="D1446" i="1"/>
  <c r="C1446" i="1"/>
  <c r="D1445" i="1"/>
  <c r="C1445" i="1"/>
  <c r="H1444" i="1"/>
  <c r="D1444" i="1"/>
  <c r="C1444" i="1"/>
  <c r="G1444" i="1" s="1"/>
  <c r="I1444" i="1" s="1"/>
  <c r="J1443" i="1"/>
  <c r="D1443" i="1"/>
  <c r="C1443" i="1"/>
  <c r="H1442" i="1"/>
  <c r="D1442" i="1"/>
  <c r="C1442" i="1"/>
  <c r="G1442" i="1" s="1"/>
  <c r="D1441" i="1"/>
  <c r="C1441" i="1"/>
  <c r="H1440" i="1"/>
  <c r="D1440" i="1"/>
  <c r="C1440" i="1"/>
  <c r="G1440" i="1" s="1"/>
  <c r="I1440" i="1" s="1"/>
  <c r="J1439" i="1"/>
  <c r="D1439" i="1"/>
  <c r="C1439" i="1"/>
  <c r="D1438" i="1"/>
  <c r="C1438" i="1"/>
  <c r="D1437" i="1"/>
  <c r="C1437" i="1"/>
  <c r="D1434" i="1"/>
  <c r="C1434" i="1"/>
  <c r="D1433" i="1"/>
  <c r="C1433" i="1"/>
  <c r="D1432" i="1"/>
  <c r="C1432" i="1"/>
  <c r="G1431" i="1"/>
  <c r="D1431" i="1"/>
  <c r="H1431" i="1" s="1"/>
  <c r="C1431" i="1"/>
  <c r="D1430" i="1"/>
  <c r="C1430" i="1"/>
  <c r="G1429" i="1"/>
  <c r="D1429" i="1"/>
  <c r="H1429" i="1" s="1"/>
  <c r="C1429" i="1"/>
  <c r="G1428" i="1"/>
  <c r="D1428" i="1"/>
  <c r="H1428" i="1" s="1"/>
  <c r="C1428" i="1"/>
  <c r="G1427" i="1"/>
  <c r="D1427" i="1"/>
  <c r="H1427" i="1" s="1"/>
  <c r="C1427" i="1"/>
  <c r="D1426" i="1"/>
  <c r="C1426" i="1"/>
  <c r="G1425" i="1"/>
  <c r="D1425" i="1"/>
  <c r="H1425" i="1" s="1"/>
  <c r="C1425" i="1"/>
  <c r="G1424" i="1"/>
  <c r="D1424" i="1"/>
  <c r="H1424" i="1" s="1"/>
  <c r="C1424" i="1"/>
  <c r="D1423" i="1"/>
  <c r="G1422" i="1"/>
  <c r="D1422" i="1"/>
  <c r="H1422" i="1" s="1"/>
  <c r="C1422" i="1"/>
  <c r="D1421" i="1"/>
  <c r="C1421" i="1"/>
  <c r="G1420" i="1"/>
  <c r="D1420" i="1"/>
  <c r="H1420" i="1" s="1"/>
  <c r="C1420" i="1"/>
  <c r="D1419" i="1"/>
  <c r="C1419" i="1"/>
  <c r="D1418" i="1"/>
  <c r="C1418" i="1"/>
  <c r="D1417" i="1"/>
  <c r="C1417" i="1"/>
  <c r="D1416" i="1"/>
  <c r="C1416" i="1"/>
  <c r="D1415" i="1"/>
  <c r="C1415" i="1"/>
  <c r="G1414" i="1"/>
  <c r="D1414" i="1"/>
  <c r="H1414" i="1" s="1"/>
  <c r="C1414" i="1"/>
  <c r="G1413" i="1"/>
  <c r="D1413" i="1"/>
  <c r="H1413" i="1" s="1"/>
  <c r="C1413" i="1"/>
  <c r="G1412" i="1"/>
  <c r="D1412" i="1"/>
  <c r="H1412" i="1" s="1"/>
  <c r="C1412" i="1"/>
  <c r="D1411" i="1"/>
  <c r="C1411" i="1"/>
  <c r="G1410" i="1"/>
  <c r="D1410" i="1"/>
  <c r="H1410" i="1" s="1"/>
  <c r="C1410" i="1"/>
  <c r="G1409" i="1"/>
  <c r="D1409" i="1"/>
  <c r="H1409" i="1" s="1"/>
  <c r="C1409" i="1"/>
  <c r="D1408" i="1"/>
  <c r="G1407" i="1"/>
  <c r="D1407" i="1"/>
  <c r="H1407" i="1" s="1"/>
  <c r="C1407" i="1"/>
  <c r="G1406" i="1"/>
  <c r="D1406" i="1"/>
  <c r="H1406" i="1" s="1"/>
  <c r="C1406" i="1"/>
  <c r="G1405" i="1"/>
  <c r="D1405" i="1"/>
  <c r="H1405" i="1" s="1"/>
  <c r="C1405" i="1"/>
  <c r="D1404" i="1"/>
  <c r="C1404" i="1"/>
  <c r="G1403" i="1"/>
  <c r="D1403" i="1"/>
  <c r="H1403" i="1" s="1"/>
  <c r="C1403" i="1"/>
  <c r="G1402" i="1"/>
  <c r="D1402" i="1"/>
  <c r="H1402" i="1" s="1"/>
  <c r="C1402" i="1"/>
  <c r="G1401" i="1"/>
  <c r="D1401" i="1"/>
  <c r="H1401" i="1" s="1"/>
  <c r="C1401" i="1"/>
  <c r="D1400" i="1"/>
  <c r="C1400" i="1"/>
  <c r="G1399" i="1"/>
  <c r="D1399" i="1"/>
  <c r="H1399" i="1" s="1"/>
  <c r="C1399" i="1"/>
  <c r="G1398" i="1"/>
  <c r="D1398" i="1"/>
  <c r="H1398" i="1" s="1"/>
  <c r="C1398" i="1"/>
  <c r="G1397" i="1"/>
  <c r="D1397" i="1"/>
  <c r="H1397" i="1" s="1"/>
  <c r="C1397" i="1"/>
  <c r="D1396" i="1"/>
  <c r="C1396" i="1"/>
  <c r="G1395" i="1"/>
  <c r="D1395" i="1"/>
  <c r="H1395" i="1" s="1"/>
  <c r="C1395" i="1"/>
  <c r="G1394" i="1"/>
  <c r="D1394" i="1"/>
  <c r="H1394" i="1" s="1"/>
  <c r="C1394" i="1"/>
  <c r="G1393" i="1"/>
  <c r="D1393" i="1"/>
  <c r="H1393" i="1" s="1"/>
  <c r="C1393" i="1"/>
  <c r="D1392" i="1"/>
  <c r="C1392" i="1"/>
  <c r="G1391" i="1"/>
  <c r="D1391" i="1"/>
  <c r="H1391" i="1" s="1"/>
  <c r="C1391" i="1"/>
  <c r="G1390" i="1"/>
  <c r="D1390" i="1"/>
  <c r="H1390" i="1" s="1"/>
  <c r="C1390" i="1"/>
  <c r="G1389" i="1"/>
  <c r="D1389" i="1"/>
  <c r="H1389" i="1" s="1"/>
  <c r="C1389" i="1"/>
  <c r="G1388" i="1"/>
  <c r="D1388" i="1"/>
  <c r="H1388" i="1" s="1"/>
  <c r="C1388" i="1"/>
  <c r="G1387" i="1"/>
  <c r="D1387" i="1"/>
  <c r="H1387" i="1" s="1"/>
  <c r="C1387" i="1"/>
  <c r="G1386" i="1"/>
  <c r="D1386" i="1"/>
  <c r="H1386" i="1" s="1"/>
  <c r="C1386" i="1"/>
  <c r="G1385" i="1"/>
  <c r="D1385" i="1"/>
  <c r="H1385" i="1" s="1"/>
  <c r="C1385" i="1"/>
  <c r="G1384" i="1"/>
  <c r="D1384" i="1"/>
  <c r="H1384" i="1" s="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D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H1238" i="1"/>
  <c r="D1238" i="1"/>
  <c r="G1238" i="1" s="1"/>
  <c r="C1238" i="1"/>
  <c r="D1237" i="1"/>
  <c r="C1237" i="1"/>
  <c r="C1236" i="1"/>
  <c r="C1235" i="1"/>
  <c r="H1234" i="1"/>
  <c r="D1234" i="1"/>
  <c r="G1234" i="1" s="1"/>
  <c r="C1234" i="1"/>
  <c r="H1233" i="1"/>
  <c r="D1233" i="1"/>
  <c r="G1233" i="1" s="1"/>
  <c r="C1233" i="1"/>
  <c r="D1232" i="1"/>
  <c r="C1232" i="1"/>
  <c r="D1231" i="1"/>
  <c r="C1231" i="1"/>
  <c r="D1230" i="1"/>
  <c r="G1230" i="1" s="1"/>
  <c r="C1230" i="1"/>
  <c r="D1229" i="1"/>
  <c r="G1229" i="1" s="1"/>
  <c r="C1229" i="1"/>
  <c r="H1228" i="1"/>
  <c r="D1228" i="1"/>
  <c r="G1228" i="1" s="1"/>
  <c r="C1228" i="1"/>
  <c r="C1227" i="1"/>
  <c r="H1226" i="1"/>
  <c r="D1226" i="1"/>
  <c r="G1226" i="1" s="1"/>
  <c r="C1226" i="1"/>
  <c r="H1225" i="1"/>
  <c r="D1225" i="1"/>
  <c r="G1225" i="1" s="1"/>
  <c r="C1225" i="1"/>
  <c r="D1224" i="1"/>
  <c r="C1224" i="1"/>
  <c r="C1223" i="1"/>
  <c r="D1221" i="1"/>
  <c r="H1221" i="1" s="1"/>
  <c r="C1221" i="1"/>
  <c r="G1220" i="1"/>
  <c r="D1220" i="1"/>
  <c r="H1220" i="1" s="1"/>
  <c r="C1220" i="1"/>
  <c r="D1219" i="1"/>
  <c r="H1219" i="1" s="1"/>
  <c r="C1219" i="1"/>
  <c r="D1218" i="1"/>
  <c r="H1218" i="1" s="1"/>
  <c r="C1218" i="1"/>
  <c r="D1217" i="1"/>
  <c r="C1217" i="1"/>
  <c r="H1213" i="1"/>
  <c r="D1213" i="1"/>
  <c r="G1213" i="1" s="1"/>
  <c r="C1213" i="1"/>
  <c r="D1212" i="1"/>
  <c r="G1212" i="1" s="1"/>
  <c r="C1212" i="1"/>
  <c r="H1211" i="1"/>
  <c r="D1211" i="1"/>
  <c r="G1211" i="1" s="1"/>
  <c r="C1211" i="1"/>
  <c r="D1210" i="1"/>
  <c r="G1210" i="1" s="1"/>
  <c r="C1210" i="1"/>
  <c r="H1209" i="1"/>
  <c r="D1209" i="1"/>
  <c r="G1209" i="1" s="1"/>
  <c r="C1209" i="1"/>
  <c r="D1208" i="1"/>
  <c r="G1208" i="1" s="1"/>
  <c r="C1208" i="1"/>
  <c r="H1207" i="1"/>
  <c r="D1207" i="1"/>
  <c r="G1207" i="1" s="1"/>
  <c r="C1207" i="1"/>
  <c r="D1206" i="1"/>
  <c r="G1206" i="1" s="1"/>
  <c r="C1206" i="1"/>
  <c r="H1205" i="1"/>
  <c r="D1205" i="1"/>
  <c r="G1205" i="1" s="1"/>
  <c r="C1205" i="1"/>
  <c r="D1204" i="1"/>
  <c r="G1204" i="1" s="1"/>
  <c r="C1204" i="1"/>
  <c r="H1203" i="1"/>
  <c r="D1203" i="1"/>
  <c r="G1203" i="1" s="1"/>
  <c r="C1203" i="1"/>
  <c r="D1202" i="1"/>
  <c r="G1202" i="1" s="1"/>
  <c r="C1202" i="1"/>
  <c r="H1201" i="1"/>
  <c r="D1201" i="1"/>
  <c r="G1201" i="1" s="1"/>
  <c r="C1201" i="1"/>
  <c r="D1200" i="1"/>
  <c r="G1200" i="1" s="1"/>
  <c r="C1200" i="1"/>
  <c r="H1199" i="1"/>
  <c r="D1199" i="1"/>
  <c r="G1199" i="1" s="1"/>
  <c r="C1199" i="1"/>
  <c r="D1198" i="1"/>
  <c r="G1198" i="1" s="1"/>
  <c r="C1198" i="1"/>
  <c r="H1197" i="1"/>
  <c r="D1197" i="1"/>
  <c r="G1197" i="1" s="1"/>
  <c r="C1197" i="1"/>
  <c r="D1196" i="1"/>
  <c r="G1196" i="1" s="1"/>
  <c r="C1196" i="1"/>
  <c r="H1195" i="1"/>
  <c r="D1195" i="1"/>
  <c r="G1195" i="1" s="1"/>
  <c r="C1195" i="1"/>
  <c r="D1194" i="1"/>
  <c r="G1194" i="1" s="1"/>
  <c r="C1194" i="1"/>
  <c r="H1193" i="1"/>
  <c r="D1193" i="1"/>
  <c r="G1193" i="1" s="1"/>
  <c r="C1193" i="1"/>
  <c r="D1192" i="1"/>
  <c r="G1192" i="1" s="1"/>
  <c r="C1192" i="1"/>
  <c r="H1191" i="1"/>
  <c r="D1191" i="1"/>
  <c r="G1191" i="1" s="1"/>
  <c r="C1191" i="1"/>
  <c r="D1190" i="1"/>
  <c r="G1190" i="1" s="1"/>
  <c r="C1190" i="1"/>
  <c r="H1189" i="1"/>
  <c r="D1189" i="1"/>
  <c r="G1189" i="1" s="1"/>
  <c r="C1189" i="1"/>
  <c r="D1188" i="1"/>
  <c r="G1188" i="1" s="1"/>
  <c r="C1188" i="1"/>
  <c r="H1187" i="1"/>
  <c r="D1187" i="1"/>
  <c r="G1187" i="1" s="1"/>
  <c r="C1187" i="1"/>
  <c r="H1186" i="1"/>
  <c r="D1186" i="1"/>
  <c r="G1186" i="1" s="1"/>
  <c r="C1186" i="1"/>
  <c r="H1185" i="1"/>
  <c r="D1185" i="1"/>
  <c r="G1185" i="1" s="1"/>
  <c r="C1185" i="1"/>
  <c r="H1184" i="1"/>
  <c r="D1184" i="1"/>
  <c r="G1184" i="1" s="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D1171" i="1"/>
  <c r="G1171" i="1" s="1"/>
  <c r="C1171" i="1"/>
  <c r="H1170" i="1"/>
  <c r="G1170" i="1"/>
  <c r="D1170" i="1"/>
  <c r="C1170" i="1"/>
  <c r="H1169" i="1"/>
  <c r="G1169" i="1"/>
  <c r="D1169" i="1"/>
  <c r="C1169" i="1"/>
  <c r="H1168" i="1"/>
  <c r="D1168" i="1"/>
  <c r="G1168" i="1" s="1"/>
  <c r="C1168" i="1"/>
  <c r="C1167" i="1"/>
  <c r="D1166" i="1"/>
  <c r="H1166" i="1" s="1"/>
  <c r="C1166" i="1"/>
  <c r="D1165" i="1"/>
  <c r="H1165" i="1" s="1"/>
  <c r="C1165" i="1"/>
  <c r="H1164" i="1"/>
  <c r="G1164" i="1"/>
  <c r="D1164" i="1"/>
  <c r="C1164" i="1"/>
  <c r="H1163" i="1"/>
  <c r="G1163" i="1"/>
  <c r="D1163" i="1"/>
  <c r="C1163" i="1"/>
  <c r="H1162" i="1"/>
  <c r="G1162" i="1"/>
  <c r="D1162" i="1"/>
  <c r="C1162" i="1"/>
  <c r="H1161" i="1"/>
  <c r="G1161" i="1"/>
  <c r="D1161" i="1"/>
  <c r="C1161" i="1"/>
  <c r="D1160" i="1"/>
  <c r="H1160" i="1" s="1"/>
  <c r="C1160" i="1"/>
  <c r="G1160" i="1" s="1"/>
  <c r="H1159" i="1"/>
  <c r="G1159" i="1"/>
  <c r="D1159" i="1"/>
  <c r="C1159" i="1"/>
  <c r="H1158" i="1"/>
  <c r="G1158" i="1"/>
  <c r="D1158" i="1"/>
  <c r="C1158" i="1"/>
  <c r="C1157" i="1"/>
  <c r="D1156" i="1"/>
  <c r="H1156" i="1" s="1"/>
  <c r="C1156" i="1"/>
  <c r="D1155" i="1"/>
  <c r="C1155" i="1"/>
  <c r="G1155" i="1" s="1"/>
  <c r="C1154" i="1"/>
  <c r="D1151" i="1"/>
  <c r="C1151" i="1"/>
  <c r="H1150" i="1"/>
  <c r="G1150" i="1"/>
  <c r="D1150" i="1"/>
  <c r="C1150" i="1"/>
  <c r="H1149" i="1"/>
  <c r="G1149" i="1"/>
  <c r="D1149" i="1"/>
  <c r="C1149" i="1"/>
  <c r="D1148" i="1"/>
  <c r="C1148" i="1"/>
  <c r="G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H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D1054" i="1"/>
  <c r="C1054" i="1"/>
  <c r="H1054" i="1" s="1"/>
  <c r="H1053" i="1"/>
  <c r="G1053" i="1"/>
  <c r="D1053" i="1"/>
  <c r="C1053" i="1"/>
  <c r="H1052" i="1"/>
  <c r="G1052" i="1"/>
  <c r="D1052" i="1"/>
  <c r="C1052" i="1"/>
  <c r="H1051" i="1"/>
  <c r="G1051" i="1"/>
  <c r="D1051" i="1"/>
  <c r="C1051" i="1"/>
  <c r="H1050" i="1"/>
  <c r="G1050" i="1"/>
  <c r="D1050" i="1"/>
  <c r="C1050" i="1"/>
  <c r="D1049" i="1"/>
  <c r="H1049" i="1" s="1"/>
  <c r="C1049" i="1"/>
  <c r="D1048" i="1"/>
  <c r="H1048" i="1" s="1"/>
  <c r="C1048" i="1"/>
  <c r="G1048"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G1035" i="1" s="1"/>
  <c r="C1035" i="1"/>
  <c r="H1035" i="1" s="1"/>
  <c r="D1034" i="1"/>
  <c r="D1033" i="1"/>
  <c r="G1033" i="1" s="1"/>
  <c r="C1033" i="1"/>
  <c r="H1033" i="1" s="1"/>
  <c r="D1032" i="1"/>
  <c r="G1032" i="1" s="1"/>
  <c r="C1032" i="1"/>
  <c r="H1031" i="1"/>
  <c r="G1031" i="1"/>
  <c r="D1031" i="1"/>
  <c r="C1031" i="1"/>
  <c r="D1030" i="1"/>
  <c r="H1029" i="1"/>
  <c r="G1029" i="1"/>
  <c r="D1029" i="1"/>
  <c r="C1029" i="1"/>
  <c r="D1028" i="1"/>
  <c r="G1028" i="1" s="1"/>
  <c r="C1028" i="1"/>
  <c r="H1027" i="1"/>
  <c r="G1027" i="1"/>
  <c r="D1027" i="1"/>
  <c r="C1027" i="1"/>
  <c r="H1026" i="1"/>
  <c r="D1026" i="1"/>
  <c r="G1026" i="1" s="1"/>
  <c r="C1026" i="1"/>
  <c r="D1025" i="1"/>
  <c r="G1025" i="1" s="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D1015" i="1"/>
  <c r="G1015" i="1" s="1"/>
  <c r="C1015" i="1"/>
  <c r="H1015" i="1" s="1"/>
  <c r="D1014" i="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D1004" i="1"/>
  <c r="G1004" i="1" s="1"/>
  <c r="C1004" i="1"/>
  <c r="D1003" i="1"/>
  <c r="G1003" i="1" s="1"/>
  <c r="C1003" i="1"/>
  <c r="D1002" i="1"/>
  <c r="H1002" i="1" s="1"/>
  <c r="C1002" i="1"/>
  <c r="H1001" i="1"/>
  <c r="G1001" i="1"/>
  <c r="D1001" i="1"/>
  <c r="C1001" i="1"/>
  <c r="H1000" i="1"/>
  <c r="G1000" i="1"/>
  <c r="D1000" i="1"/>
  <c r="C1000" i="1"/>
  <c r="D999" i="1"/>
  <c r="G999" i="1" s="1"/>
  <c r="C999" i="1"/>
  <c r="D998" i="1"/>
  <c r="G998" i="1" s="1"/>
  <c r="C998" i="1"/>
  <c r="D997" i="1"/>
  <c r="D996" i="1"/>
  <c r="G996" i="1" s="1"/>
  <c r="C996" i="1"/>
  <c r="H996" i="1" s="1"/>
  <c r="H995" i="1"/>
  <c r="G995" i="1"/>
  <c r="D995" i="1"/>
  <c r="C995" i="1"/>
  <c r="H994" i="1"/>
  <c r="G994" i="1"/>
  <c r="D994" i="1"/>
  <c r="C994" i="1"/>
  <c r="G993" i="1"/>
  <c r="D993" i="1"/>
  <c r="C993" i="1"/>
  <c r="H993" i="1" s="1"/>
  <c r="H992" i="1"/>
  <c r="G992" i="1"/>
  <c r="D992" i="1"/>
  <c r="C992" i="1"/>
  <c r="D991" i="1"/>
  <c r="C991" i="1"/>
  <c r="D989" i="1"/>
  <c r="G989" i="1" s="1"/>
  <c r="C989" i="1"/>
  <c r="H989" i="1" s="1"/>
  <c r="D988" i="1"/>
  <c r="C988" i="1"/>
  <c r="H987" i="1"/>
  <c r="G987" i="1"/>
  <c r="D987" i="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D812" i="1"/>
  <c r="C812" i="1"/>
  <c r="G812" i="1" s="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G715" i="1"/>
  <c r="D715" i="1"/>
  <c r="H715" i="1" s="1"/>
  <c r="C715" i="1"/>
  <c r="D714" i="1"/>
  <c r="G714" i="1" s="1"/>
  <c r="C714" i="1"/>
  <c r="H713" i="1"/>
  <c r="G713" i="1"/>
  <c r="D713" i="1"/>
  <c r="C713" i="1"/>
  <c r="H712" i="1"/>
  <c r="G712" i="1"/>
  <c r="D712" i="1"/>
  <c r="C712" i="1"/>
  <c r="D711" i="1"/>
  <c r="G711" i="1" s="1"/>
  <c r="C711" i="1"/>
  <c r="D710" i="1"/>
  <c r="G710" i="1" s="1"/>
  <c r="C710" i="1"/>
  <c r="G709" i="1"/>
  <c r="D709" i="1"/>
  <c r="C709" i="1"/>
  <c r="H709" i="1" s="1"/>
  <c r="H708" i="1"/>
  <c r="G708" i="1"/>
  <c r="D708" i="1"/>
  <c r="C708" i="1"/>
  <c r="H707" i="1"/>
  <c r="G707" i="1"/>
  <c r="D707" i="1"/>
  <c r="C707" i="1"/>
  <c r="H706" i="1"/>
  <c r="G706" i="1"/>
  <c r="D706" i="1"/>
  <c r="C706" i="1"/>
  <c r="H705" i="1"/>
  <c r="D705" i="1"/>
  <c r="C705" i="1"/>
  <c r="G705" i="1" s="1"/>
  <c r="H704" i="1"/>
  <c r="G704" i="1"/>
  <c r="D704" i="1"/>
  <c r="C704" i="1"/>
  <c r="H703" i="1"/>
  <c r="D703" i="1"/>
  <c r="C703" i="1"/>
  <c r="G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D648" i="1"/>
  <c r="C648" i="1"/>
  <c r="H648" i="1" s="1"/>
  <c r="H647" i="1"/>
  <c r="G647" i="1"/>
  <c r="D647" i="1"/>
  <c r="C647" i="1"/>
  <c r="D646" i="1"/>
  <c r="H646" i="1" s="1"/>
  <c r="C646" i="1"/>
  <c r="D644" i="1"/>
  <c r="H644" i="1" s="1"/>
  <c r="C644" i="1"/>
  <c r="G644" i="1" s="1"/>
  <c r="D643" i="1"/>
  <c r="C643" i="1"/>
  <c r="D642" i="1"/>
  <c r="G642" i="1" s="1"/>
  <c r="C642" i="1"/>
  <c r="D641" i="1"/>
  <c r="C641" i="1"/>
  <c r="H641"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C413"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D369" i="1"/>
  <c r="H369" i="1" s="1"/>
  <c r="C369" i="1"/>
  <c r="H368" i="1"/>
  <c r="G368" i="1"/>
  <c r="D368" i="1"/>
  <c r="C368" i="1"/>
  <c r="H367" i="1"/>
  <c r="G367" i="1"/>
  <c r="D367" i="1"/>
  <c r="C367" i="1"/>
  <c r="D366" i="1"/>
  <c r="H366" i="1" s="1"/>
  <c r="C366" i="1"/>
  <c r="G366" i="1" s="1"/>
  <c r="D365" i="1"/>
  <c r="C365" i="1"/>
  <c r="D364" i="1"/>
  <c r="H363" i="1"/>
  <c r="G363" i="1"/>
  <c r="D363" i="1"/>
  <c r="C363" i="1"/>
  <c r="H362" i="1"/>
  <c r="G362" i="1"/>
  <c r="D362" i="1"/>
  <c r="C362" i="1"/>
  <c r="D361" i="1"/>
  <c r="G361" i="1" s="1"/>
  <c r="C361" i="1"/>
  <c r="H360" i="1"/>
  <c r="G360" i="1"/>
  <c r="D360" i="1"/>
  <c r="C360" i="1"/>
  <c r="D359" i="1"/>
  <c r="G359" i="1" s="1"/>
  <c r="C359" i="1"/>
  <c r="H357" i="1"/>
  <c r="G357" i="1"/>
  <c r="D357" i="1"/>
  <c r="C357" i="1"/>
  <c r="H356" i="1"/>
  <c r="G356" i="1"/>
  <c r="D356" i="1"/>
  <c r="C356" i="1"/>
  <c r="D355" i="1"/>
  <c r="H355" i="1" s="1"/>
  <c r="C355" i="1"/>
  <c r="D354" i="1"/>
  <c r="H354" i="1" s="1"/>
  <c r="C354" i="1"/>
  <c r="H353" i="1"/>
  <c r="G353" i="1"/>
  <c r="D353" i="1"/>
  <c r="C353" i="1"/>
  <c r="H352" i="1"/>
  <c r="G352" i="1"/>
  <c r="D352" i="1"/>
  <c r="C352" i="1"/>
  <c r="D351" i="1"/>
  <c r="H351" i="1" s="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D313" i="1"/>
  <c r="G313" i="1" s="1"/>
  <c r="C313" i="1"/>
  <c r="H312" i="1"/>
  <c r="D312" i="1"/>
  <c r="G312" i="1" s="1"/>
  <c r="C312" i="1"/>
  <c r="H311" i="1"/>
  <c r="G311" i="1"/>
  <c r="D311" i="1"/>
  <c r="C311" i="1"/>
  <c r="H310" i="1"/>
  <c r="G310" i="1"/>
  <c r="D310" i="1"/>
  <c r="C310" i="1"/>
  <c r="H309" i="1"/>
  <c r="G309" i="1"/>
  <c r="D309" i="1"/>
  <c r="C309" i="1"/>
  <c r="D308" i="1"/>
  <c r="G308" i="1" s="1"/>
  <c r="C308"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H291" i="1" s="1"/>
  <c r="C291" i="1"/>
  <c r="D290" i="1"/>
  <c r="C290" i="1"/>
  <c r="H290" i="1" s="1"/>
  <c r="H289" i="1"/>
  <c r="G289"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D270" i="1"/>
  <c r="H270" i="1" s="1"/>
  <c r="C270" i="1"/>
  <c r="D269" i="1"/>
  <c r="H269" i="1" s="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D257" i="1"/>
  <c r="C257" i="1"/>
  <c r="G257" i="1" s="1"/>
  <c r="D256" i="1"/>
  <c r="G256" i="1" s="1"/>
  <c r="C256"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C209" i="1"/>
  <c r="G209" i="1" s="1"/>
  <c r="D208" i="1"/>
  <c r="C208" i="1"/>
  <c r="H208" i="1" s="1"/>
  <c r="D207" i="1"/>
  <c r="C207"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G191" i="1" s="1"/>
  <c r="H190" i="1"/>
  <c r="G190" i="1"/>
  <c r="D190" i="1"/>
  <c r="C190" i="1"/>
  <c r="D189" i="1"/>
  <c r="C189" i="1"/>
  <c r="G189" i="1" s="1"/>
  <c r="D188" i="1"/>
  <c r="C188" i="1"/>
  <c r="D187" i="1"/>
  <c r="C187" i="1"/>
  <c r="D186" i="1"/>
  <c r="G186" i="1" s="1"/>
  <c r="C186" i="1"/>
  <c r="H185" i="1"/>
  <c r="G185" i="1"/>
  <c r="D185" i="1"/>
  <c r="C185" i="1"/>
  <c r="D183" i="1"/>
  <c r="H183" i="1" s="1"/>
  <c r="C183" i="1"/>
  <c r="D182" i="1"/>
  <c r="H182" i="1" s="1"/>
  <c r="C182" i="1"/>
  <c r="G182" i="1" s="1"/>
  <c r="D181" i="1"/>
  <c r="H181" i="1" s="1"/>
  <c r="C181" i="1"/>
  <c r="G181" i="1" s="1"/>
  <c r="H180" i="1"/>
  <c r="G180" i="1"/>
  <c r="D180" i="1"/>
  <c r="C180" i="1"/>
  <c r="H179" i="1"/>
  <c r="G179" i="1"/>
  <c r="D179" i="1"/>
  <c r="C179" i="1"/>
  <c r="D178" i="1"/>
  <c r="C178" i="1"/>
  <c r="G178" i="1" s="1"/>
  <c r="D177" i="1"/>
  <c r="C177" i="1"/>
  <c r="G177" i="1" s="1"/>
  <c r="D176" i="1"/>
  <c r="C176" i="1"/>
  <c r="G176" i="1" s="1"/>
  <c r="D175" i="1"/>
  <c r="C175" i="1"/>
  <c r="G175" i="1" s="1"/>
  <c r="D174" i="1"/>
  <c r="C174" i="1"/>
  <c r="C173" i="1"/>
  <c r="D172" i="1"/>
  <c r="C172" i="1"/>
  <c r="H171" i="1"/>
  <c r="G171" i="1"/>
  <c r="D171" i="1"/>
  <c r="C171" i="1"/>
  <c r="D170" i="1"/>
  <c r="C170" i="1"/>
  <c r="D169" i="1"/>
  <c r="C169" i="1"/>
  <c r="D168" i="1"/>
  <c r="C168" i="1"/>
  <c r="H167" i="1"/>
  <c r="G167" i="1"/>
  <c r="D167" i="1"/>
  <c r="C167" i="1"/>
  <c r="D166" i="1"/>
  <c r="G166" i="1" s="1"/>
  <c r="C166" i="1"/>
  <c r="H166" i="1" s="1"/>
  <c r="D165" i="1"/>
  <c r="D164" i="1"/>
  <c r="G164" i="1" s="1"/>
  <c r="C164" i="1"/>
  <c r="D163" i="1"/>
  <c r="G163" i="1" s="1"/>
  <c r="C163" i="1"/>
  <c r="H163" i="1" s="1"/>
  <c r="H162" i="1"/>
  <c r="G162" i="1"/>
  <c r="D162" i="1"/>
  <c r="C162" i="1"/>
  <c r="D161" i="1"/>
  <c r="C161" i="1"/>
  <c r="C160" i="1"/>
  <c r="H158" i="1"/>
  <c r="G158" i="1"/>
  <c r="D158" i="1"/>
  <c r="C158" i="1"/>
  <c r="D157" i="1"/>
  <c r="H157" i="1" s="1"/>
  <c r="C157" i="1"/>
  <c r="G157" i="1" s="1"/>
  <c r="H156" i="1"/>
  <c r="G156" i="1"/>
  <c r="D156" i="1"/>
  <c r="C156" i="1"/>
  <c r="D155" i="1"/>
  <c r="D154" i="1"/>
  <c r="G154" i="1" s="1"/>
  <c r="C154" i="1"/>
  <c r="H154" i="1" s="1"/>
  <c r="D153" i="1"/>
  <c r="H153" i="1" s="1"/>
  <c r="C153" i="1"/>
  <c r="H152" i="1"/>
  <c r="D152" i="1"/>
  <c r="C152" i="1"/>
  <c r="H151" i="1"/>
  <c r="G151" i="1"/>
  <c r="D151" i="1"/>
  <c r="C151" i="1"/>
  <c r="D150" i="1"/>
  <c r="C150" i="1"/>
  <c r="C149" i="1"/>
  <c r="D146" i="1"/>
  <c r="C146" i="1"/>
  <c r="H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D133" i="1"/>
  <c r="C133" i="1"/>
  <c r="H133" i="1" s="1"/>
  <c r="D132" i="1"/>
  <c r="C132" i="1"/>
  <c r="H132" i="1" s="1"/>
  <c r="D131" i="1"/>
  <c r="H131" i="1" s="1"/>
  <c r="C131" i="1"/>
  <c r="D130" i="1"/>
  <c r="D129" i="1"/>
  <c r="C129" i="1"/>
  <c r="H129" i="1" s="1"/>
  <c r="H128" i="1"/>
  <c r="G128" i="1"/>
  <c r="D128" i="1"/>
  <c r="C128" i="1"/>
  <c r="H127" i="1"/>
  <c r="G127" i="1"/>
  <c r="D127" i="1"/>
  <c r="C127" i="1"/>
  <c r="H126" i="1"/>
  <c r="G126" i="1"/>
  <c r="D126" i="1"/>
  <c r="C126" i="1"/>
  <c r="D125" i="1"/>
  <c r="H125" i="1" s="1"/>
  <c r="C125" i="1"/>
  <c r="D124" i="1"/>
  <c r="H123" i="1"/>
  <c r="D123" i="1"/>
  <c r="G123" i="1" s="1"/>
  <c r="C123" i="1"/>
  <c r="D122" i="1"/>
  <c r="C122" i="1"/>
  <c r="D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C83" i="1"/>
  <c r="G83" i="1" s="1"/>
  <c r="H82" i="1"/>
  <c r="G82" i="1"/>
  <c r="D82" i="1"/>
  <c r="C82" i="1"/>
  <c r="H81" i="1"/>
  <c r="G81" i="1"/>
  <c r="D81" i="1"/>
  <c r="C81" i="1"/>
  <c r="H80" i="1"/>
  <c r="G80" i="1"/>
  <c r="D80" i="1"/>
  <c r="C80" i="1"/>
  <c r="D79" i="1"/>
  <c r="C79" i="1"/>
  <c r="G79" i="1" s="1"/>
  <c r="D78" i="1"/>
  <c r="H77" i="1"/>
  <c r="G77" i="1"/>
  <c r="D77" i="1"/>
  <c r="C77" i="1"/>
  <c r="D76" i="1"/>
  <c r="C76" i="1"/>
  <c r="G76" i="1" s="1"/>
  <c r="D75" i="1"/>
  <c r="C75" i="1"/>
  <c r="H75" i="1" s="1"/>
  <c r="D74" i="1"/>
  <c r="C74" i="1"/>
  <c r="G74" i="1" s="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G65" i="1" s="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G53" i="1" s="1"/>
  <c r="C53" i="1"/>
  <c r="H52" i="1"/>
  <c r="G52" i="1"/>
  <c r="D52" i="1"/>
  <c r="C52" i="1"/>
  <c r="D51" i="1"/>
  <c r="G51" i="1" s="1"/>
  <c r="C51" i="1"/>
  <c r="D50" i="1"/>
  <c r="D49" i="1"/>
  <c r="C49" i="1"/>
  <c r="H49" i="1" s="1"/>
  <c r="D48" i="1"/>
  <c r="C48" i="1"/>
  <c r="H48" i="1" s="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69" i="1" l="1"/>
  <c r="H1227" i="1"/>
  <c r="H1155" i="1"/>
  <c r="H291" i="9"/>
  <c r="D1167" i="1"/>
  <c r="H1232" i="1"/>
  <c r="G1165" i="1"/>
  <c r="G1156" i="1"/>
  <c r="H1032" i="1"/>
  <c r="H999" i="1"/>
  <c r="H412" i="1"/>
  <c r="G412" i="1"/>
  <c r="H1421" i="1"/>
  <c r="H1418" i="1"/>
  <c r="H1417" i="1"/>
  <c r="H1416" i="1"/>
  <c r="G1417" i="1"/>
  <c r="G1416" i="1"/>
  <c r="E26" i="9"/>
  <c r="B26" i="9" s="1"/>
  <c r="H1231" i="1"/>
  <c r="D1223" i="1"/>
  <c r="G1223" i="1" s="1"/>
  <c r="F239" i="5"/>
  <c r="G1166" i="1"/>
  <c r="D1154" i="1"/>
  <c r="G1154" i="1" s="1"/>
  <c r="D1157" i="1"/>
  <c r="H1157" i="1" s="1"/>
  <c r="F180" i="5"/>
  <c r="G1151" i="1"/>
  <c r="G1138" i="1"/>
  <c r="F146" i="5"/>
  <c r="E287" i="9"/>
  <c r="B287" i="9" s="1"/>
  <c r="G1049" i="1"/>
  <c r="G1006" i="1"/>
  <c r="F19" i="5"/>
  <c r="H1028" i="1"/>
  <c r="D1023" i="1"/>
  <c r="H1025" i="1"/>
  <c r="H1014" i="1"/>
  <c r="F35" i="5"/>
  <c r="H1013" i="1"/>
  <c r="H1004" i="1"/>
  <c r="H1003" i="1"/>
  <c r="G1002" i="1"/>
  <c r="H998" i="1"/>
  <c r="H991" i="1"/>
  <c r="F13" i="5"/>
  <c r="H986" i="1"/>
  <c r="H988" i="1"/>
  <c r="G1421" i="1"/>
  <c r="G1418" i="1"/>
  <c r="E68" i="9"/>
  <c r="B68" i="9" s="1"/>
  <c r="H714" i="1"/>
  <c r="F219" i="9"/>
  <c r="H711" i="1"/>
  <c r="H710" i="1"/>
  <c r="E39" i="9"/>
  <c r="B39" i="9" s="1"/>
  <c r="G646" i="1"/>
  <c r="F652" i="4"/>
  <c r="H642" i="1"/>
  <c r="H643" i="1"/>
  <c r="G379" i="1"/>
  <c r="G378" i="1"/>
  <c r="F383" i="4"/>
  <c r="G369" i="1"/>
  <c r="F369" i="4"/>
  <c r="H365" i="1"/>
  <c r="H359" i="1"/>
  <c r="F364" i="4"/>
  <c r="H361" i="1"/>
  <c r="G355" i="1"/>
  <c r="G354" i="1"/>
  <c r="G346" i="1"/>
  <c r="G351" i="1"/>
  <c r="H308" i="1"/>
  <c r="E29" i="9"/>
  <c r="B29" i="9" s="1"/>
  <c r="G291" i="1"/>
  <c r="G413" i="1"/>
  <c r="F418" i="4"/>
  <c r="H288" i="1"/>
  <c r="E643" i="4"/>
  <c r="D637" i="1" s="1"/>
  <c r="G150" i="1"/>
  <c r="G269" i="1"/>
  <c r="G270" i="1"/>
  <c r="H256" i="1"/>
  <c r="F252" i="4"/>
  <c r="G255" i="1"/>
  <c r="E196" i="4"/>
  <c r="D192" i="1" s="1"/>
  <c r="H207" i="1"/>
  <c r="F210" i="4"/>
  <c r="G188" i="1"/>
  <c r="G187" i="1"/>
  <c r="F188" i="4"/>
  <c r="H186" i="1"/>
  <c r="F222" i="9"/>
  <c r="B222" i="9" s="1"/>
  <c r="G183" i="1"/>
  <c r="E44" i="9"/>
  <c r="B44" i="9" s="1"/>
  <c r="E42" i="9"/>
  <c r="B42" i="9" s="1"/>
  <c r="F218" i="9"/>
  <c r="B218" i="9" s="1"/>
  <c r="F177" i="4"/>
  <c r="G173" i="1"/>
  <c r="G174" i="1"/>
  <c r="G172" i="1"/>
  <c r="G170" i="1"/>
  <c r="F169" i="4"/>
  <c r="G168" i="1"/>
  <c r="E163" i="4"/>
  <c r="D159" i="1" s="1"/>
  <c r="H164" i="1"/>
  <c r="H161" i="1"/>
  <c r="D160" i="1"/>
  <c r="G160" i="1" s="1"/>
  <c r="G153" i="1"/>
  <c r="E152" i="4"/>
  <c r="D148" i="1" s="1"/>
  <c r="G148" i="1" s="1"/>
  <c r="F159" i="4"/>
  <c r="F217" i="9"/>
  <c r="B217" i="9" s="1"/>
  <c r="F153" i="4"/>
  <c r="G152" i="1"/>
  <c r="D149" i="1"/>
  <c r="G149" i="1" s="1"/>
  <c r="G133" i="1"/>
  <c r="G131" i="1"/>
  <c r="G125" i="1"/>
  <c r="G122" i="1"/>
  <c r="F125" i="4"/>
  <c r="H108" i="1"/>
  <c r="G108" i="1"/>
  <c r="F112" i="4"/>
  <c r="E37" i="9"/>
  <c r="E106" i="4"/>
  <c r="D102" i="1" s="1"/>
  <c r="F83" i="4"/>
  <c r="G73" i="1"/>
  <c r="G64" i="1"/>
  <c r="F54" i="4"/>
  <c r="H53" i="1"/>
  <c r="H51" i="1"/>
  <c r="H47" i="1"/>
  <c r="F51" i="4"/>
  <c r="I30" i="3"/>
  <c r="D1453" i="1"/>
  <c r="D1454" i="1"/>
  <c r="H1454" i="1" s="1"/>
  <c r="J1455" i="1"/>
  <c r="E5" i="7"/>
  <c r="H30" i="3"/>
  <c r="C1453" i="1"/>
  <c r="G1455" i="1"/>
  <c r="I1455" i="1" s="1"/>
  <c r="D5" i="7"/>
  <c r="H29" i="3" s="1"/>
  <c r="D1236" i="1"/>
  <c r="F259" i="5"/>
  <c r="G1236" i="1"/>
  <c r="G1235" i="1"/>
  <c r="G1237" i="1"/>
  <c r="D1216" i="1"/>
  <c r="G1218" i="1"/>
  <c r="F250" i="5"/>
  <c r="H1230" i="1"/>
  <c r="G1232" i="1"/>
  <c r="G1231" i="1"/>
  <c r="D245" i="5"/>
  <c r="G1224" i="1"/>
  <c r="D238" i="5"/>
  <c r="C1216" i="1"/>
  <c r="H1217" i="1"/>
  <c r="H1236" i="1"/>
  <c r="H1235" i="1"/>
  <c r="H1237" i="1"/>
  <c r="H1229" i="1"/>
  <c r="E245" i="5"/>
  <c r="D1222" i="1" s="1"/>
  <c r="E279" i="9"/>
  <c r="B279" i="9" s="1"/>
  <c r="H1224" i="1"/>
  <c r="D1215" i="1"/>
  <c r="H1148" i="1"/>
  <c r="H1151" i="1"/>
  <c r="C1124" i="1"/>
  <c r="G1054" i="1"/>
  <c r="C1034" i="1"/>
  <c r="C1030" i="1"/>
  <c r="G1013" i="1"/>
  <c r="G1014" i="1"/>
  <c r="C997" i="1"/>
  <c r="G991" i="1"/>
  <c r="G986" i="1"/>
  <c r="G988" i="1"/>
  <c r="G648" i="1"/>
  <c r="B274" i="9"/>
  <c r="G643" i="1"/>
  <c r="C645" i="1"/>
  <c r="G641" i="1"/>
  <c r="G146" i="1"/>
  <c r="C364" i="1"/>
  <c r="H364" i="1" s="1"/>
  <c r="G365" i="1"/>
  <c r="D363" i="4"/>
  <c r="C358" i="1"/>
  <c r="C307" i="1"/>
  <c r="H413" i="1"/>
  <c r="G290" i="1"/>
  <c r="G288" i="1"/>
  <c r="D644" i="4"/>
  <c r="E273" i="9"/>
  <c r="B273" i="9" s="1"/>
  <c r="D643" i="4"/>
  <c r="C248" i="1"/>
  <c r="H255" i="1"/>
  <c r="H257" i="1"/>
  <c r="C206" i="1"/>
  <c r="H206" i="1" s="1"/>
  <c r="G208" i="1"/>
  <c r="G207" i="1"/>
  <c r="H191" i="1"/>
  <c r="H189" i="1"/>
  <c r="H188" i="1"/>
  <c r="H187" i="1"/>
  <c r="C184" i="1"/>
  <c r="H178" i="1"/>
  <c r="H177" i="1"/>
  <c r="H176" i="1"/>
  <c r="H175" i="1"/>
  <c r="H173" i="1"/>
  <c r="H174" i="1"/>
  <c r="H172" i="1"/>
  <c r="H170" i="1"/>
  <c r="H169" i="1"/>
  <c r="H168" i="1"/>
  <c r="C165" i="1"/>
  <c r="G161" i="1"/>
  <c r="C155" i="1"/>
  <c r="H150" i="1"/>
  <c r="C130" i="1"/>
  <c r="H130" i="1" s="1"/>
  <c r="G129" i="1"/>
  <c r="G132" i="1"/>
  <c r="F134" i="4"/>
  <c r="C124" i="1"/>
  <c r="C121" i="1"/>
  <c r="G121" i="1" s="1"/>
  <c r="H121" i="1"/>
  <c r="H122" i="1"/>
  <c r="D124" i="4"/>
  <c r="G75" i="1"/>
  <c r="H83" i="1"/>
  <c r="H79" i="1"/>
  <c r="H76" i="1"/>
  <c r="H64" i="1"/>
  <c r="H65" i="1"/>
  <c r="H73" i="1"/>
  <c r="H74" i="1"/>
  <c r="C50" i="1"/>
  <c r="G49" i="1"/>
  <c r="G47" i="1"/>
  <c r="G48" i="1"/>
  <c r="F216" i="9"/>
  <c r="B216" i="9" s="1"/>
  <c r="E283" i="9"/>
  <c r="B283" i="9" s="1"/>
  <c r="F214" i="9"/>
  <c r="B214" i="9" s="1"/>
  <c r="E284" i="9"/>
  <c r="B284" i="9" s="1"/>
  <c r="H1578" i="1"/>
  <c r="G1577" i="1"/>
  <c r="G1565" i="1"/>
  <c r="H1565" i="1"/>
  <c r="G1567" i="1"/>
  <c r="G1530" i="1"/>
  <c r="H1530" i="1"/>
  <c r="H1510" i="1"/>
  <c r="C1501" i="1"/>
  <c r="G1501" i="1" s="1"/>
  <c r="H1244" i="1"/>
  <c r="G1244" i="1"/>
  <c r="H1250" i="1"/>
  <c r="G1250" i="1"/>
  <c r="H1258" i="1"/>
  <c r="G1258" i="1"/>
  <c r="H1264" i="1"/>
  <c r="G1264" i="1"/>
  <c r="H1270" i="1"/>
  <c r="G1270" i="1"/>
  <c r="H1274" i="1"/>
  <c r="G1274" i="1"/>
  <c r="H1280" i="1"/>
  <c r="G1280" i="1"/>
  <c r="H1284" i="1"/>
  <c r="G1284" i="1"/>
  <c r="H1288" i="1"/>
  <c r="G1288" i="1"/>
  <c r="H1292" i="1"/>
  <c r="G1292" i="1"/>
  <c r="H1298" i="1"/>
  <c r="G1298" i="1"/>
  <c r="H1336" i="1"/>
  <c r="G1336" i="1"/>
  <c r="H1342" i="1"/>
  <c r="G1342" i="1"/>
  <c r="H1346" i="1"/>
  <c r="G1346" i="1"/>
  <c r="H1352" i="1"/>
  <c r="G1352" i="1"/>
  <c r="H1356" i="1"/>
  <c r="G1356" i="1"/>
  <c r="H1360" i="1"/>
  <c r="G1360" i="1"/>
  <c r="H1366" i="1"/>
  <c r="G1366" i="1"/>
  <c r="H1372" i="1"/>
  <c r="G1372" i="1"/>
  <c r="H1411" i="1"/>
  <c r="G1411" i="1"/>
  <c r="H1448" i="1"/>
  <c r="G1448" i="1"/>
  <c r="J1448" i="1"/>
  <c r="D38" i="7"/>
  <c r="C1470" i="1"/>
  <c r="D49" i="8"/>
  <c r="C1524" i="1" s="1"/>
  <c r="C1535" i="1"/>
  <c r="I36" i="3"/>
  <c r="C1576" i="1"/>
  <c r="H1190" i="1"/>
  <c r="H1194" i="1"/>
  <c r="H1198" i="1"/>
  <c r="H1202" i="1"/>
  <c r="H1206" i="1"/>
  <c r="H1210" i="1"/>
  <c r="G1217" i="1"/>
  <c r="G1221" i="1"/>
  <c r="H1404" i="1"/>
  <c r="G1404" i="1"/>
  <c r="H1426" i="1"/>
  <c r="G1426" i="1"/>
  <c r="H1445" i="1"/>
  <c r="G1445" i="1"/>
  <c r="H1458" i="1"/>
  <c r="G1458" i="1"/>
  <c r="I1458" i="1" s="1"/>
  <c r="J1458" i="1"/>
  <c r="F140" i="4"/>
  <c r="D139" i="4"/>
  <c r="G20" i="9"/>
  <c r="F530" i="4"/>
  <c r="D529" i="4"/>
  <c r="H1240" i="1"/>
  <c r="G1240" i="1"/>
  <c r="H1246" i="1"/>
  <c r="G1246" i="1"/>
  <c r="H1252" i="1"/>
  <c r="G1252" i="1"/>
  <c r="H1256" i="1"/>
  <c r="G1256" i="1"/>
  <c r="H1262" i="1"/>
  <c r="G1262" i="1"/>
  <c r="H1266" i="1"/>
  <c r="G1266" i="1"/>
  <c r="H1272" i="1"/>
  <c r="G1272" i="1"/>
  <c r="H1278" i="1"/>
  <c r="G1278" i="1"/>
  <c r="H1282" i="1"/>
  <c r="G1282" i="1"/>
  <c r="H1290" i="1"/>
  <c r="G1290" i="1"/>
  <c r="H1294" i="1"/>
  <c r="G1294" i="1"/>
  <c r="H1296" i="1"/>
  <c r="G1296" i="1"/>
  <c r="H1334" i="1"/>
  <c r="G1334" i="1"/>
  <c r="H1338" i="1"/>
  <c r="G1338" i="1"/>
  <c r="H1344" i="1"/>
  <c r="G1344" i="1"/>
  <c r="H1350" i="1"/>
  <c r="G1350" i="1"/>
  <c r="H1354" i="1"/>
  <c r="G1354" i="1"/>
  <c r="H1358" i="1"/>
  <c r="G1358" i="1"/>
  <c r="H1364" i="1"/>
  <c r="G1364" i="1"/>
  <c r="H1370" i="1"/>
  <c r="G1370" i="1"/>
  <c r="H1378" i="1"/>
  <c r="G1378" i="1"/>
  <c r="D42" i="8"/>
  <c r="C1481" i="1"/>
  <c r="H1555" i="1"/>
  <c r="G1555"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400" i="1"/>
  <c r="G1400" i="1"/>
  <c r="H1419" i="1"/>
  <c r="G1419" i="1"/>
  <c r="H1438" i="1"/>
  <c r="G1438" i="1"/>
  <c r="H1441" i="1"/>
  <c r="G1441" i="1"/>
  <c r="I1441" i="1" s="1"/>
  <c r="J1441" i="1"/>
  <c r="H1467" i="1"/>
  <c r="G1467" i="1"/>
  <c r="I1467" i="1" s="1"/>
  <c r="J1467" i="1"/>
  <c r="H1528" i="1"/>
  <c r="G1528" i="1"/>
  <c r="H1540" i="1"/>
  <c r="G1540" i="1"/>
  <c r="F339" i="4"/>
  <c r="D311" i="4"/>
  <c r="H1242" i="1"/>
  <c r="G1242" i="1"/>
  <c r="H1248" i="1"/>
  <c r="G1248" i="1"/>
  <c r="H1254" i="1"/>
  <c r="G1254" i="1"/>
  <c r="H1260" i="1"/>
  <c r="G1260" i="1"/>
  <c r="H1268" i="1"/>
  <c r="G1268" i="1"/>
  <c r="H1276" i="1"/>
  <c r="G1276" i="1"/>
  <c r="H1286" i="1"/>
  <c r="G1286" i="1"/>
  <c r="H1332" i="1"/>
  <c r="G1332" i="1"/>
  <c r="H1340" i="1"/>
  <c r="G1340" i="1"/>
  <c r="H1348" i="1"/>
  <c r="G1348" i="1"/>
  <c r="H1362" i="1"/>
  <c r="G1362" i="1"/>
  <c r="H1368" i="1"/>
  <c r="G1368" i="1"/>
  <c r="H1374" i="1"/>
  <c r="G1374" i="1"/>
  <c r="H1376" i="1"/>
  <c r="G1376" i="1"/>
  <c r="H1380" i="1"/>
  <c r="G1380" i="1"/>
  <c r="H1382" i="1"/>
  <c r="G1382" i="1"/>
  <c r="H1392" i="1"/>
  <c r="G1392" i="1"/>
  <c r="H1430" i="1"/>
  <c r="G1430" i="1"/>
  <c r="H1492" i="1"/>
  <c r="G1492" i="1"/>
  <c r="H1508" i="1"/>
  <c r="G1508" i="1"/>
  <c r="H292" i="9"/>
  <c r="E176" i="5"/>
  <c r="H1188" i="1"/>
  <c r="H1192" i="1"/>
  <c r="H1196" i="1"/>
  <c r="H1200" i="1"/>
  <c r="H1204" i="1"/>
  <c r="H1208" i="1"/>
  <c r="H1212" i="1"/>
  <c r="G1219" i="1"/>
  <c r="H1396" i="1"/>
  <c r="G1396" i="1"/>
  <c r="H1415" i="1"/>
  <c r="G1415" i="1"/>
  <c r="H1433" i="1"/>
  <c r="G1433" i="1"/>
  <c r="H1446" i="1"/>
  <c r="G1446" i="1"/>
  <c r="I1446" i="1" s="1"/>
  <c r="J1446" i="1"/>
  <c r="H1456" i="1"/>
  <c r="G1456" i="1"/>
  <c r="J1456" i="1"/>
  <c r="H1465" i="1"/>
  <c r="G1465" i="1"/>
  <c r="I1465" i="1" s="1"/>
  <c r="J1465" i="1"/>
  <c r="H1475" i="1"/>
  <c r="G1475" i="1"/>
  <c r="H1480" i="1"/>
  <c r="G1480" i="1"/>
  <c r="H1488" i="1"/>
  <c r="G1488" i="1"/>
  <c r="H1504" i="1"/>
  <c r="G1504" i="1"/>
  <c r="H1536" i="1"/>
  <c r="G1536" i="1"/>
  <c r="H1556" i="1"/>
  <c r="G1556" i="1"/>
  <c r="H1560" i="1"/>
  <c r="G1560" i="1"/>
  <c r="H1564" i="1"/>
  <c r="G1564" i="1"/>
  <c r="H1568" i="1"/>
  <c r="G1568" i="1"/>
  <c r="H1572" i="1"/>
  <c r="G1572" i="1"/>
  <c r="H1580" i="1"/>
  <c r="G1580" i="1"/>
  <c r="D196" i="4"/>
  <c r="H1432" i="1"/>
  <c r="G1432" i="1"/>
  <c r="H1434" i="1"/>
  <c r="G1434" i="1"/>
  <c r="H1437" i="1"/>
  <c r="G1437" i="1"/>
  <c r="H1439" i="1"/>
  <c r="G1439" i="1"/>
  <c r="I1442" i="1"/>
  <c r="H1443" i="1"/>
  <c r="G1443" i="1"/>
  <c r="I1443" i="1" s="1"/>
  <c r="H1452" i="1"/>
  <c r="G1452" i="1"/>
  <c r="I1452" i="1" s="1"/>
  <c r="J1452" i="1"/>
  <c r="H1463" i="1"/>
  <c r="G1463" i="1"/>
  <c r="J1463" i="1"/>
  <c r="H1473" i="1"/>
  <c r="G1473" i="1"/>
  <c r="I1473" i="1" s="1"/>
  <c r="J1473" i="1"/>
  <c r="H1478" i="1"/>
  <c r="G1478" i="1"/>
  <c r="J1478" i="1"/>
  <c r="H1484" i="1"/>
  <c r="G1484" i="1"/>
  <c r="H1500" i="1"/>
  <c r="G1500" i="1"/>
  <c r="H1516" i="1"/>
  <c r="G1516" i="1"/>
  <c r="H1520" i="1"/>
  <c r="G1520" i="1"/>
  <c r="F8" i="4"/>
  <c r="D7" i="4"/>
  <c r="E50" i="4"/>
  <c r="D46" i="1" s="1"/>
  <c r="F594" i="4"/>
  <c r="D593" i="4"/>
  <c r="F8" i="5"/>
  <c r="G297" i="9"/>
  <c r="E297" i="9" s="1"/>
  <c r="C1436" i="1"/>
  <c r="J1445" i="1"/>
  <c r="H1450" i="1"/>
  <c r="G1450" i="1"/>
  <c r="I1450" i="1" s="1"/>
  <c r="J1450" i="1"/>
  <c r="H1460" i="1"/>
  <c r="G1460" i="1"/>
  <c r="I1460" i="1" s="1"/>
  <c r="J1460" i="1"/>
  <c r="H1471" i="1"/>
  <c r="G1471" i="1"/>
  <c r="J1471" i="1"/>
  <c r="H1476" i="1"/>
  <c r="G1476" i="1"/>
  <c r="I1476" i="1" s="1"/>
  <c r="J1476" i="1"/>
  <c r="H1496" i="1"/>
  <c r="G1496" i="1"/>
  <c r="H1512" i="1"/>
  <c r="G1512" i="1"/>
  <c r="H1532" i="1"/>
  <c r="G1532" i="1"/>
  <c r="H1544" i="1"/>
  <c r="G1544" i="1"/>
  <c r="H1548" i="1"/>
  <c r="G1548" i="1"/>
  <c r="H1552" i="1"/>
  <c r="G1552" i="1"/>
  <c r="F164" i="4"/>
  <c r="D163" i="4"/>
  <c r="D350" i="4"/>
  <c r="F351" i="4"/>
  <c r="D237" i="5"/>
  <c r="E141" i="6"/>
  <c r="I24" i="3"/>
  <c r="F28" i="6"/>
  <c r="C1322" i="1"/>
  <c r="F36" i="6"/>
  <c r="D35" i="6"/>
  <c r="C1330" i="1"/>
  <c r="F460" i="4"/>
  <c r="D459" i="4"/>
  <c r="E472" i="4"/>
  <c r="D466" i="1" s="1"/>
  <c r="E529" i="4"/>
  <c r="D567" i="4"/>
  <c r="F574" i="4"/>
  <c r="G289" i="9"/>
  <c r="E289" i="9" s="1"/>
  <c r="B289" i="9" s="1"/>
  <c r="F130" i="6"/>
  <c r="D129" i="6"/>
  <c r="D43" i="8"/>
  <c r="J1440" i="1"/>
  <c r="J1442" i="1"/>
  <c r="J1444" i="1"/>
  <c r="G1483" i="1"/>
  <c r="G1487" i="1"/>
  <c r="G1491" i="1"/>
  <c r="G1495" i="1"/>
  <c r="G1499" i="1"/>
  <c r="G1503" i="1"/>
  <c r="G1507" i="1"/>
  <c r="G1511" i="1"/>
  <c r="G1515" i="1"/>
  <c r="G1519" i="1"/>
  <c r="G1523" i="1"/>
  <c r="G1527" i="1"/>
  <c r="G1531" i="1"/>
  <c r="G1539" i="1"/>
  <c r="G1543" i="1"/>
  <c r="D50" i="4"/>
  <c r="D82" i="4"/>
  <c r="D106" i="4"/>
  <c r="D224" i="4"/>
  <c r="E252" i="4"/>
  <c r="D248" i="1" s="1"/>
  <c r="F264" i="4"/>
  <c r="D263" i="4"/>
  <c r="E363" i="4"/>
  <c r="D625" i="4"/>
  <c r="F632" i="4"/>
  <c r="F70" i="5"/>
  <c r="D69" i="5"/>
  <c r="F177" i="5"/>
  <c r="D89" i="6"/>
  <c r="F94" i="6"/>
  <c r="E311" i="4"/>
  <c r="E644" i="4"/>
  <c r="D638" i="1" s="1"/>
  <c r="D515" i="4"/>
  <c r="F522" i="4"/>
  <c r="E580" i="4"/>
  <c r="D574" i="1" s="1"/>
  <c r="E12" i="5"/>
  <c r="D990" i="1" s="1"/>
  <c r="E68" i="5"/>
  <c r="D118" i="5"/>
  <c r="F207" i="5"/>
  <c r="D206" i="5"/>
  <c r="D5" i="6"/>
  <c r="F10" i="6"/>
  <c r="F356" i="4"/>
  <c r="F416" i="4"/>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M212" i="9"/>
  <c r="G191" i="9"/>
  <c r="E191" i="9" s="1"/>
  <c r="G187" i="9"/>
  <c r="E187" i="9" s="1"/>
  <c r="B187" i="9" s="1"/>
  <c r="G183" i="9"/>
  <c r="E183" i="9" s="1"/>
  <c r="B183" i="9" s="1"/>
  <c r="G179" i="9"/>
  <c r="E179" i="9" s="1"/>
  <c r="B179"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7" i="9"/>
  <c r="E277" i="9" s="1"/>
  <c r="B277" i="9" s="1"/>
  <c r="G189" i="9"/>
  <c r="E189" i="9" s="1"/>
  <c r="B189" i="9" s="1"/>
  <c r="G185" i="9"/>
  <c r="E185" i="9" s="1"/>
  <c r="B185" i="9" s="1"/>
  <c r="G181" i="9"/>
  <c r="E181" i="9" s="1"/>
  <c r="B181" i="9" s="1"/>
  <c r="G177" i="9"/>
  <c r="E177" i="9" s="1"/>
  <c r="B177" i="9" s="1"/>
  <c r="G165" i="9"/>
  <c r="E165" i="9" s="1"/>
  <c r="B165" i="9" s="1"/>
  <c r="H164" i="9"/>
  <c r="G186" i="9"/>
  <c r="E186" i="9" s="1"/>
  <c r="B186" i="9" s="1"/>
  <c r="G178" i="9"/>
  <c r="E178" i="9" s="1"/>
  <c r="B178" i="9" s="1"/>
  <c r="G163" i="9"/>
  <c r="E163" i="9" s="1"/>
  <c r="B163" i="9" s="1"/>
  <c r="G161" i="9"/>
  <c r="E161" i="9" s="1"/>
  <c r="B161" i="9" s="1"/>
  <c r="I10" i="9"/>
  <c r="G190" i="9"/>
  <c r="E190" i="9" s="1"/>
  <c r="B190" i="9" s="1"/>
  <c r="G182" i="9"/>
  <c r="E182" i="9" s="1"/>
  <c r="B182" i="9" s="1"/>
  <c r="G164" i="9"/>
  <c r="G162" i="9"/>
  <c r="E162" i="9" s="1"/>
  <c r="B162" i="9" s="1"/>
  <c r="G160" i="9"/>
  <c r="E160" i="9" s="1"/>
  <c r="B160" i="9" s="1"/>
  <c r="D580" i="4"/>
  <c r="D12" i="5"/>
  <c r="D7" i="5" s="1"/>
  <c r="D78" i="5"/>
  <c r="E286" i="9"/>
  <c r="B286" i="9" s="1"/>
  <c r="D134" i="5"/>
  <c r="D114" i="6"/>
  <c r="E27" i="9"/>
  <c r="B27" i="9" s="1"/>
  <c r="B33" i="9"/>
  <c r="E35" i="9"/>
  <c r="B35" i="9" s="1"/>
  <c r="E51" i="9"/>
  <c r="B51" i="9" s="1"/>
  <c r="B57" i="9"/>
  <c r="E67" i="9"/>
  <c r="B67" i="9" s="1"/>
  <c r="B73" i="9"/>
  <c r="E83" i="9"/>
  <c r="B83" i="9" s="1"/>
  <c r="E95" i="9"/>
  <c r="B95" i="9" s="1"/>
  <c r="B101" i="9"/>
  <c r="E111" i="9"/>
  <c r="B111" i="9" s="1"/>
  <c r="F603" i="4"/>
  <c r="F149" i="5"/>
  <c r="E291" i="9"/>
  <c r="B291" i="9" s="1"/>
  <c r="E23" i="9"/>
  <c r="B23" i="9" s="1"/>
  <c r="B37" i="9"/>
  <c r="E47" i="9"/>
  <c r="B47" i="9" s="1"/>
  <c r="B53" i="9"/>
  <c r="E63" i="9"/>
  <c r="B63" i="9" s="1"/>
  <c r="B69" i="9"/>
  <c r="E79" i="9"/>
  <c r="B79" i="9" s="1"/>
  <c r="E91" i="9"/>
  <c r="B91" i="9" s="1"/>
  <c r="B97" i="9"/>
  <c r="E107" i="9"/>
  <c r="B107" i="9" s="1"/>
  <c r="B113" i="9"/>
  <c r="B25" i="9"/>
  <c r="E43" i="9"/>
  <c r="B43" i="9" s="1"/>
  <c r="B49" i="9"/>
  <c r="E59" i="9"/>
  <c r="B59" i="9" s="1"/>
  <c r="B65" i="9"/>
  <c r="E75" i="9"/>
  <c r="B75" i="9" s="1"/>
  <c r="B81" i="9"/>
  <c r="E87" i="9"/>
  <c r="B87" i="9" s="1"/>
  <c r="E103" i="9"/>
  <c r="B103" i="9" s="1"/>
  <c r="B109" i="9"/>
  <c r="B116" i="9"/>
  <c r="B120" i="9"/>
  <c r="E115" i="9"/>
  <c r="B115" i="9" s="1"/>
  <c r="E119" i="9"/>
  <c r="B119" i="9" s="1"/>
  <c r="B125" i="9"/>
  <c r="E135" i="9"/>
  <c r="B135" i="9" s="1"/>
  <c r="B141" i="9"/>
  <c r="E143" i="9"/>
  <c r="B143" i="9" s="1"/>
  <c r="E159" i="9"/>
  <c r="B159" i="9" s="1"/>
  <c r="B117" i="9"/>
  <c r="B121" i="9"/>
  <c r="E131" i="9"/>
  <c r="B131" i="9" s="1"/>
  <c r="B137" i="9"/>
  <c r="B145" i="9"/>
  <c r="E155" i="9"/>
  <c r="B155" i="9" s="1"/>
  <c r="B215" i="9"/>
  <c r="F213" i="9"/>
  <c r="B213" i="9" s="1"/>
  <c r="B219" i="9"/>
  <c r="B220" i="9"/>
  <c r="B223" i="9"/>
  <c r="B224" i="9"/>
  <c r="B227" i="9"/>
  <c r="B228" i="9"/>
  <c r="B231" i="9"/>
  <c r="B232" i="9"/>
  <c r="B235" i="9"/>
  <c r="B236" i="9"/>
  <c r="B239" i="9"/>
  <c r="B240" i="9"/>
  <c r="B243" i="9"/>
  <c r="B244" i="9"/>
  <c r="B247" i="9"/>
  <c r="B248" i="9"/>
  <c r="B251" i="9"/>
  <c r="B252" i="9"/>
  <c r="B255" i="9"/>
  <c r="B256" i="9"/>
  <c r="B259" i="9"/>
  <c r="B260" i="9"/>
  <c r="B263" i="9"/>
  <c r="B264" i="9"/>
  <c r="B267" i="9"/>
  <c r="B268" i="9"/>
  <c r="B271" i="9"/>
  <c r="B280" i="9"/>
  <c r="H1167" i="1" l="1"/>
  <c r="G1167" i="1"/>
  <c r="H1154" i="1"/>
  <c r="H1223" i="1"/>
  <c r="E237" i="5"/>
  <c r="I23" i="3" s="1"/>
  <c r="F245" i="5"/>
  <c r="H1216" i="1"/>
  <c r="G1157" i="1"/>
  <c r="G1023" i="1"/>
  <c r="H1023" i="1"/>
  <c r="F363" i="4"/>
  <c r="H160" i="1"/>
  <c r="H20" i="9"/>
  <c r="H148" i="1"/>
  <c r="F152" i="4"/>
  <c r="H149" i="1"/>
  <c r="E6" i="4"/>
  <c r="D2" i="1" s="1"/>
  <c r="G1454" i="1"/>
  <c r="D1436" i="1"/>
  <c r="I29" i="3"/>
  <c r="H1453" i="1"/>
  <c r="G1453" i="1"/>
  <c r="C1222" i="1"/>
  <c r="C1215" i="1"/>
  <c r="G1215" i="1" s="1"/>
  <c r="F238" i="5"/>
  <c r="G1216" i="1"/>
  <c r="G1124" i="1"/>
  <c r="H1124" i="1"/>
  <c r="H1034" i="1"/>
  <c r="G1034" i="1"/>
  <c r="H1030" i="1"/>
  <c r="G1030" i="1"/>
  <c r="H997" i="1"/>
  <c r="G997" i="1"/>
  <c r="G645" i="1"/>
  <c r="H645" i="1"/>
  <c r="G364" i="1"/>
  <c r="G307" i="1"/>
  <c r="H307" i="1"/>
  <c r="F643" i="4"/>
  <c r="C637" i="1"/>
  <c r="F644" i="4"/>
  <c r="C638" i="1"/>
  <c r="G638" i="1" s="1"/>
  <c r="G206" i="1"/>
  <c r="D151" i="4"/>
  <c r="C147" i="1" s="1"/>
  <c r="H184" i="1"/>
  <c r="G184" i="1"/>
  <c r="H165" i="1"/>
  <c r="G165" i="1"/>
  <c r="H155" i="1"/>
  <c r="G155" i="1"/>
  <c r="E20" i="9"/>
  <c r="B20" i="9" s="1"/>
  <c r="G130" i="1"/>
  <c r="G124" i="1"/>
  <c r="H124" i="1"/>
  <c r="F124" i="4"/>
  <c r="C120" i="1"/>
  <c r="H50" i="1"/>
  <c r="G50" i="1"/>
  <c r="H1501" i="1"/>
  <c r="H20" i="3"/>
  <c r="C985" i="1"/>
  <c r="F134" i="5"/>
  <c r="C1112" i="1"/>
  <c r="C1056" i="1"/>
  <c r="F78" i="5"/>
  <c r="G292" i="9"/>
  <c r="E292" i="9" s="1"/>
  <c r="B292" i="9" s="1"/>
  <c r="F206" i="5"/>
  <c r="C1183" i="1"/>
  <c r="H638" i="1"/>
  <c r="F263" i="4"/>
  <c r="C259" i="1"/>
  <c r="F106" i="4"/>
  <c r="C102" i="1"/>
  <c r="D176" i="5"/>
  <c r="F567" i="4"/>
  <c r="C561" i="1"/>
  <c r="G1322" i="1"/>
  <c r="H1322" i="1"/>
  <c r="C1214" i="1"/>
  <c r="H23" i="3"/>
  <c r="E151" i="4"/>
  <c r="F139" i="4"/>
  <c r="C135" i="1"/>
  <c r="C1469" i="1"/>
  <c r="H31" i="3"/>
  <c r="C1408" i="1"/>
  <c r="F114" i="6"/>
  <c r="H27" i="3"/>
  <c r="F12" i="5"/>
  <c r="C990" i="1"/>
  <c r="E164" i="9"/>
  <c r="B164" i="9" s="1"/>
  <c r="E298" i="4"/>
  <c r="D306" i="1"/>
  <c r="F89" i="6"/>
  <c r="C1383" i="1"/>
  <c r="F82" i="4"/>
  <c r="C78" i="1"/>
  <c r="I35" i="3"/>
  <c r="C1518" i="1"/>
  <c r="E528" i="4"/>
  <c r="D523" i="1"/>
  <c r="H1330" i="1"/>
  <c r="G1330" i="1"/>
  <c r="G1222" i="1"/>
  <c r="H1222" i="1"/>
  <c r="C345" i="1"/>
  <c r="I1471" i="1"/>
  <c r="I1478" i="1"/>
  <c r="D298" i="4"/>
  <c r="D408" i="4" s="1"/>
  <c r="F311" i="4"/>
  <c r="C306" i="1"/>
  <c r="H1481" i="1"/>
  <c r="G1481" i="1"/>
  <c r="H1535" i="1"/>
  <c r="G1535" i="1"/>
  <c r="F118" i="5"/>
  <c r="C1096" i="1"/>
  <c r="F625" i="4"/>
  <c r="C619" i="1"/>
  <c r="H248" i="1"/>
  <c r="G248" i="1"/>
  <c r="F50" i="4"/>
  <c r="C46" i="1"/>
  <c r="F129" i="6"/>
  <c r="C1423" i="1"/>
  <c r="E7" i="5"/>
  <c r="F7" i="5" s="1"/>
  <c r="H466" i="1"/>
  <c r="G466" i="1"/>
  <c r="F35" i="6"/>
  <c r="C1329" i="1"/>
  <c r="H25" i="3"/>
  <c r="F163" i="4"/>
  <c r="C159" i="1"/>
  <c r="H1436" i="1"/>
  <c r="G1436" i="1"/>
  <c r="F593" i="4"/>
  <c r="C587" i="1"/>
  <c r="F7" i="4"/>
  <c r="D6" i="4"/>
  <c r="C3" i="1"/>
  <c r="K1432" i="9"/>
  <c r="G295" i="9"/>
  <c r="E295" i="9" s="1"/>
  <c r="B295" i="9" s="1"/>
  <c r="I34" i="3"/>
  <c r="C1517" i="1"/>
  <c r="F529" i="4"/>
  <c r="D528" i="4"/>
  <c r="C523" i="1"/>
  <c r="H1524" i="1"/>
  <c r="G1524" i="1"/>
  <c r="I1448" i="1"/>
  <c r="F580" i="4"/>
  <c r="C574" i="1"/>
  <c r="B191" i="9"/>
  <c r="F212" i="9"/>
  <c r="B212" i="9" s="1"/>
  <c r="D141" i="6"/>
  <c r="G299" i="9" s="1"/>
  <c r="E299" i="9" s="1"/>
  <c r="F5" i="6"/>
  <c r="C1299" i="1"/>
  <c r="H24" i="3"/>
  <c r="I21" i="3"/>
  <c r="D1046" i="1"/>
  <c r="F515" i="4"/>
  <c r="C509" i="1"/>
  <c r="F69" i="5"/>
  <c r="D68" i="5"/>
  <c r="C1047" i="1"/>
  <c r="D358" i="1"/>
  <c r="E350" i="4"/>
  <c r="F350" i="4" s="1"/>
  <c r="F224" i="4"/>
  <c r="C220" i="1"/>
  <c r="F459" i="4"/>
  <c r="D420" i="4"/>
  <c r="C453" i="1"/>
  <c r="I28" i="3"/>
  <c r="D1435" i="1"/>
  <c r="E420" i="4"/>
  <c r="B297" i="9"/>
  <c r="E296" i="9"/>
  <c r="I10" i="3" s="1"/>
  <c r="I1463" i="1"/>
  <c r="I1439" i="1"/>
  <c r="F196" i="4"/>
  <c r="C192" i="1"/>
  <c r="I1456" i="1"/>
  <c r="I22" i="3"/>
  <c r="D1153" i="1"/>
  <c r="G294" i="9"/>
  <c r="E294" i="9" s="1"/>
  <c r="H1576" i="1"/>
  <c r="G1576" i="1"/>
  <c r="H1470" i="1"/>
  <c r="G1470" i="1"/>
  <c r="F237" i="5" l="1"/>
  <c r="E175" i="5"/>
  <c r="D1152" i="1" s="1"/>
  <c r="D1214" i="1"/>
  <c r="G1214" i="1" s="1"/>
  <c r="E19" i="9"/>
  <c r="I16" i="3"/>
  <c r="E412" i="4"/>
  <c r="E639" i="4" s="1"/>
  <c r="H1215" i="1"/>
  <c r="G637" i="1"/>
  <c r="H637" i="1"/>
  <c r="H17" i="3"/>
  <c r="F151" i="4"/>
  <c r="D289" i="4"/>
  <c r="D413" i="4" s="1"/>
  <c r="G120" i="1"/>
  <c r="H120" i="1"/>
  <c r="F408" i="4"/>
  <c r="C403" i="1"/>
  <c r="F68" i="5"/>
  <c r="H21" i="3"/>
  <c r="C1046" i="1"/>
  <c r="H1517" i="1"/>
  <c r="G1517" i="1"/>
  <c r="H11" i="3"/>
  <c r="H3" i="1"/>
  <c r="G3" i="1"/>
  <c r="H990" i="1"/>
  <c r="G990" i="1"/>
  <c r="H1408" i="1"/>
  <c r="G1408" i="1"/>
  <c r="H259" i="1"/>
  <c r="G259" i="1"/>
  <c r="G1183" i="1"/>
  <c r="H1183" i="1"/>
  <c r="H1056" i="1"/>
  <c r="G1056" i="1"/>
  <c r="E293" i="9"/>
  <c r="B294" i="9"/>
  <c r="G358" i="1"/>
  <c r="H358" i="1"/>
  <c r="H453" i="1"/>
  <c r="G453" i="1"/>
  <c r="E635" i="4"/>
  <c r="D629" i="1" s="1"/>
  <c r="D414" i="1"/>
  <c r="F420" i="4"/>
  <c r="D635" i="4"/>
  <c r="C414" i="1"/>
  <c r="E408" i="4"/>
  <c r="D403" i="1" s="1"/>
  <c r="D345" i="1"/>
  <c r="G345" i="1" s="1"/>
  <c r="F141" i="6"/>
  <c r="C1435" i="1"/>
  <c r="H28" i="3"/>
  <c r="H523" i="1"/>
  <c r="G523" i="1"/>
  <c r="D412" i="4"/>
  <c r="D290" i="4"/>
  <c r="F6" i="4"/>
  <c r="H16" i="3"/>
  <c r="C2" i="1"/>
  <c r="H46" i="1"/>
  <c r="G46" i="1"/>
  <c r="H619" i="1"/>
  <c r="G619" i="1"/>
  <c r="G306" i="1"/>
  <c r="H306" i="1"/>
  <c r="H78" i="1"/>
  <c r="G78" i="1"/>
  <c r="E289" i="4"/>
  <c r="I17" i="3"/>
  <c r="D147" i="1"/>
  <c r="H147" i="1" s="1"/>
  <c r="F176" i="5"/>
  <c r="D175" i="5"/>
  <c r="H22" i="3"/>
  <c r="C1153" i="1"/>
  <c r="G1112" i="1"/>
  <c r="H1112" i="1"/>
  <c r="D6" i="5"/>
  <c r="H509" i="1"/>
  <c r="G509" i="1"/>
  <c r="H1329" i="1"/>
  <c r="G1329" i="1"/>
  <c r="E6" i="5"/>
  <c r="I20" i="3"/>
  <c r="D985" i="1"/>
  <c r="H985" i="1" s="1"/>
  <c r="H345" i="1"/>
  <c r="E636" i="4"/>
  <c r="D630" i="1" s="1"/>
  <c r="D522" i="1"/>
  <c r="E407" i="4"/>
  <c r="D402" i="1" s="1"/>
  <c r="D293" i="1"/>
  <c r="H1469" i="1"/>
  <c r="G1469" i="1"/>
  <c r="G102" i="1"/>
  <c r="H102" i="1"/>
  <c r="E298" i="9"/>
  <c r="B299" i="9"/>
  <c r="H574" i="1"/>
  <c r="G574" i="1"/>
  <c r="F528" i="4"/>
  <c r="D636" i="4"/>
  <c r="C522" i="1"/>
  <c r="G192" i="1"/>
  <c r="H192" i="1"/>
  <c r="H220" i="1"/>
  <c r="G220" i="1"/>
  <c r="H1047" i="1"/>
  <c r="G1047" i="1"/>
  <c r="H9" i="3"/>
  <c r="H1299" i="1"/>
  <c r="G1299" i="1"/>
  <c r="H587" i="1"/>
  <c r="G587" i="1"/>
  <c r="H159" i="1"/>
  <c r="G159" i="1"/>
  <c r="H1423" i="1"/>
  <c r="G1423" i="1"/>
  <c r="G1096" i="1"/>
  <c r="H1096" i="1"/>
  <c r="D407" i="4"/>
  <c r="F298" i="4"/>
  <c r="C293" i="1"/>
  <c r="G1518" i="1"/>
  <c r="H1518" i="1"/>
  <c r="H1383" i="1"/>
  <c r="G1383" i="1"/>
  <c r="G135" i="1"/>
  <c r="H135" i="1"/>
  <c r="G561" i="1"/>
  <c r="H561" i="1"/>
  <c r="H1214" i="1" l="1"/>
  <c r="G985" i="1"/>
  <c r="G147" i="1"/>
  <c r="D407" i="1"/>
  <c r="F289" i="4"/>
  <c r="C285" i="1"/>
  <c r="D291" i="4"/>
  <c r="F291" i="4" s="1"/>
  <c r="H293" i="1"/>
  <c r="G293" i="1"/>
  <c r="H522" i="1"/>
  <c r="G522" i="1"/>
  <c r="D415" i="4"/>
  <c r="D640" i="4"/>
  <c r="C408" i="1"/>
  <c r="G282" i="9"/>
  <c r="E282" i="9" s="1"/>
  <c r="B282" i="9" s="1"/>
  <c r="G276" i="9"/>
  <c r="F6" i="5"/>
  <c r="C984" i="1"/>
  <c r="H1046" i="1"/>
  <c r="G1046" i="1"/>
  <c r="F636" i="4"/>
  <c r="C630" i="1"/>
  <c r="F175" i="5"/>
  <c r="C1152" i="1"/>
  <c r="E413" i="4"/>
  <c r="F413" i="4" s="1"/>
  <c r="E291" i="4"/>
  <c r="D287" i="1" s="1"/>
  <c r="D285" i="1"/>
  <c r="G285" i="1" s="1"/>
  <c r="E290" i="4"/>
  <c r="D286" i="1" s="1"/>
  <c r="C286" i="1"/>
  <c r="N3" i="9"/>
  <c r="I11" i="3"/>
  <c r="D633" i="1"/>
  <c r="K3" i="9"/>
  <c r="I9" i="3"/>
  <c r="F407" i="4"/>
  <c r="C402" i="1"/>
  <c r="H2" i="1"/>
  <c r="G2" i="1"/>
  <c r="D639" i="4"/>
  <c r="D414" i="4"/>
  <c r="F412" i="4"/>
  <c r="C407" i="1"/>
  <c r="H1435" i="1"/>
  <c r="G1435" i="1"/>
  <c r="H414" i="1"/>
  <c r="G414" i="1"/>
  <c r="H403" i="1"/>
  <c r="G403" i="1"/>
  <c r="H276" i="9"/>
  <c r="D984" i="1"/>
  <c r="G1153" i="1"/>
  <c r="H1153" i="1"/>
  <c r="F635" i="4"/>
  <c r="C629" i="1"/>
  <c r="H285" i="1" l="1"/>
  <c r="C287" i="1"/>
  <c r="G287" i="1" s="1"/>
  <c r="F290" i="4"/>
  <c r="H629" i="1"/>
  <c r="G629" i="1"/>
  <c r="H407" i="1"/>
  <c r="G407" i="1"/>
  <c r="H402" i="1"/>
  <c r="G402" i="1"/>
  <c r="H286" i="1"/>
  <c r="G286" i="1"/>
  <c r="G630" i="1"/>
  <c r="H630" i="1"/>
  <c r="H8" i="3"/>
  <c r="G984" i="1"/>
  <c r="H984" i="1"/>
  <c r="E640" i="4"/>
  <c r="F640" i="4" s="1"/>
  <c r="E415" i="4"/>
  <c r="D410" i="1" s="1"/>
  <c r="D408" i="1"/>
  <c r="H408" i="1" s="1"/>
  <c r="E414" i="4"/>
  <c r="D409" i="1" s="1"/>
  <c r="D642" i="4"/>
  <c r="C634" i="1"/>
  <c r="H1152" i="1"/>
  <c r="G1152" i="1"/>
  <c r="E276" i="9"/>
  <c r="C409" i="1"/>
  <c r="D641" i="4"/>
  <c r="F639" i="4"/>
  <c r="C633" i="1"/>
  <c r="H287" i="1"/>
  <c r="F415" i="4"/>
  <c r="C410" i="1"/>
  <c r="F414" i="4" l="1"/>
  <c r="D645" i="4"/>
  <c r="C635" i="1"/>
  <c r="D646" i="4"/>
  <c r="F642" i="4"/>
  <c r="C636" i="1"/>
  <c r="E642" i="4"/>
  <c r="D634" i="1"/>
  <c r="H634" i="1" s="1"/>
  <c r="E641" i="4"/>
  <c r="F641" i="4" s="1"/>
  <c r="M3" i="9"/>
  <c r="G408" i="1"/>
  <c r="H409" i="1"/>
  <c r="G409" i="1"/>
  <c r="G410" i="1"/>
  <c r="H410" i="1"/>
  <c r="H633" i="1"/>
  <c r="G633" i="1"/>
  <c r="E275" i="9"/>
  <c r="I8" i="3" s="1"/>
  <c r="B276" i="9"/>
  <c r="G634" i="1" l="1"/>
  <c r="F646" i="4"/>
  <c r="H19" i="3"/>
  <c r="C640" i="1"/>
  <c r="E646" i="4"/>
  <c r="D636" i="1"/>
  <c r="H636" i="1" s="1"/>
  <c r="E645" i="4"/>
  <c r="F645" i="4" s="1"/>
  <c r="D635" i="1"/>
  <c r="H635" i="1" s="1"/>
  <c r="H18" i="3"/>
  <c r="C639" i="1"/>
  <c r="G636" i="1" l="1"/>
  <c r="I19" i="3"/>
  <c r="D640" i="1"/>
  <c r="H640" i="1" s="1"/>
  <c r="G635" i="1"/>
  <c r="I18" i="3"/>
  <c r="D639" i="1"/>
  <c r="H639" i="1" s="1"/>
  <c r="H7" i="3" l="1"/>
  <c r="J3" i="9" s="1"/>
  <c r="G640" i="1"/>
  <c r="G639" i="1"/>
  <c r="I7" i="3" l="1"/>
  <c r="M272" i="9"/>
  <c r="L272" i="9"/>
  <c r="H18" i="9"/>
  <c r="G18" i="9"/>
  <c r="M16" i="9"/>
  <c r="J5" i="9"/>
  <c r="I9" i="9"/>
  <c r="I8" i="9"/>
  <c r="L15" i="9"/>
  <c r="K9" i="9"/>
  <c r="J10" i="9"/>
  <c r="J17" i="9"/>
  <c r="G16" i="9"/>
  <c r="K13" i="9"/>
  <c r="G17" i="9"/>
  <c r="M15" i="9"/>
  <c r="J9" i="9"/>
  <c r="I13" i="9"/>
  <c r="J8" i="9"/>
  <c r="J13" i="9"/>
  <c r="K8" i="9"/>
  <c r="J12" i="9"/>
  <c r="K7" i="9"/>
  <c r="J11" i="9"/>
  <c r="K6" i="9"/>
  <c r="L16" i="9"/>
  <c r="G15" i="9"/>
  <c r="I11" i="9"/>
  <c r="J7" i="9"/>
  <c r="H16" i="9"/>
  <c r="K12" i="9"/>
  <c r="I6" i="9"/>
  <c r="K11" i="9"/>
  <c r="I5" i="9"/>
  <c r="K10" i="9"/>
  <c r="K5" i="9"/>
  <c r="J6" i="9"/>
  <c r="I7" i="9"/>
  <c r="H15" i="9"/>
  <c r="I17" i="9"/>
  <c r="H17" i="9"/>
  <c r="I12" i="9"/>
  <c r="E18" i="9" l="1"/>
  <c r="B18" i="9" s="1"/>
  <c r="F16" i="9"/>
  <c r="F272" i="9"/>
  <c r="B272" i="9" s="1"/>
  <c r="F15" i="9"/>
  <c r="E7" i="9"/>
  <c r="B7" i="9" s="1"/>
  <c r="E12" i="9"/>
  <c r="B12" i="9" s="1"/>
  <c r="E5" i="9"/>
  <c r="B5" i="9" s="1"/>
  <c r="E13" i="9"/>
  <c r="B13" i="9" s="1"/>
  <c r="E6" i="9"/>
  <c r="B6" i="9" s="1"/>
  <c r="E11" i="9"/>
  <c r="B11" i="9" s="1"/>
  <c r="E8" i="9"/>
  <c r="B8" i="9" s="1"/>
  <c r="E15" i="9"/>
  <c r="E17" i="9"/>
  <c r="B17" i="9" s="1"/>
  <c r="E10" i="9"/>
  <c r="B10" i="9" s="1"/>
  <c r="E9" i="9"/>
  <c r="B9" i="9" s="1"/>
  <c r="E16" i="9"/>
  <c r="B16" i="9" l="1"/>
  <c r="F19" i="9"/>
  <c r="F14" i="9"/>
  <c r="E4" i="9"/>
  <c r="B15"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<sst xmlns="http://schemas.openxmlformats.org/spreadsheetml/2006/main" count="4313" uniqueCount="3393">
  <si>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</si>
  <si>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</si>
  <si>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</si>
  <si>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</si>
  <si>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</si>
  <si>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</si>
  <si>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</si>
  <si>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</si>
  <si>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</si>
  <si>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</si>
  <si>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</si>
  <si>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</si>
  <si>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</si>
  <si>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</si>
  <si>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</si>
  <si>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</si>
  <si>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</si>
  <si>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</si>
  <si>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</si>
  <si>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</si>
  <si>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</si>
  <si>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</si>
  <si>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</si>
  <si>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</si>
  <si>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</si>
  <si>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</si>
  <si>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</si>
  <si>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</si>
  <si>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</si>
  <si>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</si>
  <si>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</si>
  <si>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U ZAGREBU - FAKULTET POLITIČKIH ZNANOSTI</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</si>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</sst>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32732312</v>
      </c>
      <c r="D2" s="6">
        <f>'PR-RAS'!E6</f>
        <v>49712096.379999995</v>
      </c>
      <c r="E2" s="6">
        <v>0</v>
      </c>
      <c r="F2" s="6">
        <v>0</v>
      </c>
      <c r="G2" s="7">
        <f t="shared" ref="G2:G264" si="0">(B2/1000)*(C2*1+D2*2)</f>
        <v>132156.50475999998</v>
      </c>
      <c r="H2" s="7">
        <f t="shared" ref="H2:H264" si="1">ABS(C2-ROUND(C2,0))+ABS(D2-ROUND(D2,0))</f>
        <v>0.37999999523162842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1635230</v>
      </c>
      <c r="D46" s="1">
        <f>'PR-RAS'!E50</f>
        <v>19303712.379999999</v>
      </c>
      <c r="E46" s="1">
        <v>0</v>
      </c>
      <c r="F46" s="1">
        <v>0</v>
      </c>
      <c r="G46" s="2">
        <f t="shared" si="0"/>
        <v>1810919.4641999998</v>
      </c>
      <c r="H46" s="2">
        <f t="shared" si="1"/>
        <v>0.37999999895691872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95840</v>
      </c>
      <c r="D47" s="1">
        <f>'PR-RAS'!E51</f>
        <v>26240</v>
      </c>
      <c r="E47" s="1">
        <v>0</v>
      </c>
      <c r="F47" s="1">
        <v>0</v>
      </c>
      <c r="G47" s="2">
        <f t="shared" si="0"/>
        <v>6822.72</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65840</v>
      </c>
      <c r="D48" s="1">
        <f>'PR-RAS'!E52</f>
        <v>26240</v>
      </c>
      <c r="E48" s="1">
        <v>0</v>
      </c>
      <c r="F48" s="1">
        <v>0</v>
      </c>
      <c r="G48" s="2">
        <f t="shared" si="0"/>
        <v>5561.04</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30000</v>
      </c>
      <c r="D49" s="1">
        <f>'PR-RAS'!E53</f>
        <v>0</v>
      </c>
      <c r="E49" s="1">
        <v>0</v>
      </c>
      <c r="F49" s="1">
        <v>0</v>
      </c>
      <c r="G49" s="2">
        <f t="shared" si="0"/>
        <v>1440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1045866</v>
      </c>
      <c r="D50" s="1">
        <f>'PR-RAS'!E54</f>
        <v>17804572.43</v>
      </c>
      <c r="E50" s="1">
        <v>0</v>
      </c>
      <c r="F50" s="1">
        <v>0</v>
      </c>
      <c r="G50" s="2">
        <f t="shared" si="0"/>
        <v>1796095.53214</v>
      </c>
      <c r="H50" s="2">
        <f t="shared" si="1"/>
        <v>0.42999999970197678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30137</v>
      </c>
      <c r="E51" s="1">
        <v>0</v>
      </c>
      <c r="F51" s="1">
        <v>0</v>
      </c>
      <c r="G51" s="2">
        <f t="shared" si="0"/>
        <v>3013.7000000000003</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1045866</v>
      </c>
      <c r="D53" s="1">
        <f>'PR-RAS'!E57</f>
        <v>17163755.809999999</v>
      </c>
      <c r="E53" s="1">
        <v>0</v>
      </c>
      <c r="F53" s="1">
        <v>0</v>
      </c>
      <c r="G53" s="2">
        <f t="shared" si="0"/>
        <v>1839415.6362399997</v>
      </c>
      <c r="H53" s="2">
        <f t="shared" si="1"/>
        <v>0.19000000134110451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610679.62</v>
      </c>
      <c r="E54" s="1">
        <v>0</v>
      </c>
      <c r="F54" s="1">
        <v>0</v>
      </c>
      <c r="G54" s="2">
        <f t="shared" si="0"/>
        <v>64732.039720000001</v>
      </c>
      <c r="H54" s="2">
        <f t="shared" si="1"/>
        <v>0.38000000000465661</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7000</v>
      </c>
      <c r="E64" s="1">
        <v>0</v>
      </c>
      <c r="F64" s="1">
        <v>0</v>
      </c>
      <c r="G64" s="2">
        <f t="shared" si="0"/>
        <v>882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7000</v>
      </c>
      <c r="E65" s="1">
        <v>0</v>
      </c>
      <c r="F65" s="1">
        <v>0</v>
      </c>
      <c r="G65" s="2">
        <f t="shared" si="0"/>
        <v>896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493524</v>
      </c>
      <c r="D73" s="1">
        <f>'PR-RAS'!E77</f>
        <v>1465899.95</v>
      </c>
      <c r="E73" s="1">
        <v>0</v>
      </c>
      <c r="F73" s="1">
        <v>0</v>
      </c>
      <c r="G73" s="2">
        <f t="shared" si="0"/>
        <v>246623.32079999999</v>
      </c>
      <c r="H73" s="2">
        <f t="shared" si="1"/>
        <v>5.0000000046566129E-2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492324</v>
      </c>
      <c r="D74" s="1">
        <f>'PR-RAS'!E78</f>
        <v>1304129.77</v>
      </c>
      <c r="E74" s="1">
        <v>0</v>
      </c>
      <c r="F74" s="1">
        <v>0</v>
      </c>
      <c r="G74" s="2">
        <f t="shared" si="0"/>
        <v>226342.59841999999</v>
      </c>
      <c r="H74" s="2">
        <f t="shared" si="1"/>
        <v>0.22999999998137355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1200</v>
      </c>
      <c r="D76" s="1">
        <f>'PR-RAS'!E80</f>
        <v>161770.18</v>
      </c>
      <c r="E76" s="1">
        <v>0</v>
      </c>
      <c r="F76" s="1">
        <v>0</v>
      </c>
      <c r="G76" s="2">
        <f t="shared" si="0"/>
        <v>24355.526999999998</v>
      </c>
      <c r="H76" s="2">
        <f t="shared" si="1"/>
        <v>0.17999999999301508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v>
      </c>
      <c r="D78" s="1">
        <f>'PR-RAS'!E82</f>
        <v>133.08000000000001</v>
      </c>
      <c r="E78" s="1">
        <v>0</v>
      </c>
      <c r="F78" s="1">
        <v>0</v>
      </c>
      <c r="G78" s="2">
        <f t="shared" si="0"/>
        <v>22.650320000000001</v>
      </c>
      <c r="H78" s="2">
        <f t="shared" si="1"/>
        <v>8.0000000000012506E-2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28</v>
      </c>
      <c r="D79" s="1">
        <f>'PR-RAS'!E83</f>
        <v>133.08000000000001</v>
      </c>
      <c r="E79" s="1">
        <v>0</v>
      </c>
      <c r="F79" s="1">
        <v>0</v>
      </c>
      <c r="G79" s="2">
        <f t="shared" si="0"/>
        <v>22.944480000000002</v>
      </c>
      <c r="H79" s="2">
        <f t="shared" si="1"/>
        <v>8.0000000000012506E-2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28</v>
      </c>
      <c r="D83" s="1">
        <f>'PR-RAS'!E87</f>
        <v>133.08000000000001</v>
      </c>
      <c r="E83" s="1">
        <v>0</v>
      </c>
      <c r="F83" s="1">
        <v>0</v>
      </c>
      <c r="G83" s="2">
        <f t="shared" si="0"/>
        <v>24.121120000000005</v>
      </c>
      <c r="H83" s="2">
        <f t="shared" si="1"/>
        <v>8.0000000000012506E-2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2244502</v>
      </c>
      <c r="D102" s="1">
        <f>'PR-RAS'!E106</f>
        <v>2804796.82</v>
      </c>
      <c r="E102" s="1">
        <v>0</v>
      </c>
      <c r="F102" s="1">
        <v>0</v>
      </c>
      <c r="G102" s="2">
        <f t="shared" si="0"/>
        <v>793263.65963999997</v>
      </c>
      <c r="H102" s="2">
        <f t="shared" si="1"/>
        <v>0.18000000016763806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2244502</v>
      </c>
      <c r="D108" s="1">
        <f>'PR-RAS'!E112</f>
        <v>2804796.82</v>
      </c>
      <c r="E108" s="1">
        <v>0</v>
      </c>
      <c r="F108" s="1">
        <v>0</v>
      </c>
      <c r="G108" s="2">
        <f t="shared" si="0"/>
        <v>840388.23347999994</v>
      </c>
      <c r="H108" s="2">
        <f t="shared" si="1"/>
        <v>0.18000000016763806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2244502</v>
      </c>
      <c r="D113" s="1">
        <f>'PR-RAS'!E117</f>
        <v>2804796.82</v>
      </c>
      <c r="E113" s="1">
        <v>0</v>
      </c>
      <c r="F113" s="1">
        <v>0</v>
      </c>
      <c r="G113" s="2">
        <f t="shared" si="0"/>
        <v>879658.71167999995</v>
      </c>
      <c r="H113" s="2">
        <f t="shared" si="1"/>
        <v>0.18000000016763806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2438629</v>
      </c>
      <c r="D120" s="1">
        <f>'PR-RAS'!E124</f>
        <v>1611747.1800000002</v>
      </c>
      <c r="E120" s="1">
        <v>0</v>
      </c>
      <c r="F120" s="1">
        <v>0</v>
      </c>
      <c r="G120" s="2">
        <f t="shared" si="0"/>
        <v>673792.67984</v>
      </c>
      <c r="H120" s="2">
        <f t="shared" si="1"/>
        <v>0.18000000016763806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1401508</v>
      </c>
      <c r="D121" s="1">
        <f>'PR-RAS'!E125</f>
        <v>1429089.7200000002</v>
      </c>
      <c r="E121" s="1">
        <v>0</v>
      </c>
      <c r="F121" s="1">
        <v>0</v>
      </c>
      <c r="G121" s="2">
        <f t="shared" si="0"/>
        <v>511162.49280000001</v>
      </c>
      <c r="H121" s="2">
        <f t="shared" si="1"/>
        <v>0.27999999979510903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15616</v>
      </c>
      <c r="D122" s="1">
        <f>'PR-RAS'!E126</f>
        <v>14052.6</v>
      </c>
      <c r="E122" s="1">
        <v>0</v>
      </c>
      <c r="F122" s="1">
        <v>0</v>
      </c>
      <c r="G122" s="2">
        <f t="shared" si="0"/>
        <v>5290.2651999999998</v>
      </c>
      <c r="H122" s="2">
        <f t="shared" si="1"/>
        <v>0.3999999999996362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1385892</v>
      </c>
      <c r="D123" s="1">
        <f>'PR-RAS'!E127</f>
        <v>1415037.12</v>
      </c>
      <c r="E123" s="1">
        <v>0</v>
      </c>
      <c r="F123" s="1">
        <v>0</v>
      </c>
      <c r="G123" s="2">
        <f t="shared" si="0"/>
        <v>514347.88128000003</v>
      </c>
      <c r="H123" s="2">
        <f t="shared" si="1"/>
        <v>0.12000000011175871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1037121</v>
      </c>
      <c r="D124" s="1">
        <f>'PR-RAS'!E128</f>
        <v>182657.46</v>
      </c>
      <c r="E124" s="1">
        <v>0</v>
      </c>
      <c r="F124" s="1">
        <v>0</v>
      </c>
      <c r="G124" s="2">
        <f t="shared" si="0"/>
        <v>172499.61815999998</v>
      </c>
      <c r="H124" s="2">
        <f t="shared" si="1"/>
        <v>0.45999999999185093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1037121</v>
      </c>
      <c r="D125" s="1">
        <f>'PR-RAS'!E129</f>
        <v>182657.46</v>
      </c>
      <c r="E125" s="1">
        <v>0</v>
      </c>
      <c r="F125" s="1">
        <v>0</v>
      </c>
      <c r="G125" s="2">
        <f t="shared" si="0"/>
        <v>173902.05408</v>
      </c>
      <c r="H125" s="2">
        <f t="shared" si="1"/>
        <v>0.45999999999185093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26351233</v>
      </c>
      <c r="D129" s="1">
        <f>'PR-RAS'!E133</f>
        <v>25968850.91</v>
      </c>
      <c r="E129" s="1">
        <v>0</v>
      </c>
      <c r="F129" s="1">
        <v>0</v>
      </c>
      <c r="G129" s="2">
        <f t="shared" si="0"/>
        <v>10020983.656959999</v>
      </c>
      <c r="H129" s="2">
        <f t="shared" si="1"/>
        <v>8.9999999850988388E-2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26351233</v>
      </c>
      <c r="D130" s="1">
        <f>'PR-RAS'!E134</f>
        <v>25968850.91</v>
      </c>
      <c r="E130" s="1">
        <v>0</v>
      </c>
      <c r="F130" s="1">
        <v>0</v>
      </c>
      <c r="G130" s="2">
        <f t="shared" si="0"/>
        <v>10099272.591779999</v>
      </c>
      <c r="H130" s="2">
        <f t="shared" si="1"/>
        <v>8.9999999850988388E-2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26286243</v>
      </c>
      <c r="D131" s="1">
        <f>'PR-RAS'!E135</f>
        <v>25968850.91</v>
      </c>
      <c r="E131" s="1">
        <v>0</v>
      </c>
      <c r="F131" s="1">
        <v>0</v>
      </c>
      <c r="G131" s="2">
        <f t="shared" si="0"/>
        <v>10169112.8266</v>
      </c>
      <c r="H131" s="2">
        <f t="shared" si="1"/>
        <v>8.9999999850988388E-2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64990</v>
      </c>
      <c r="D132" s="1">
        <f>'PR-RAS'!E136</f>
        <v>0</v>
      </c>
      <c r="E132" s="1">
        <v>0</v>
      </c>
      <c r="F132" s="1">
        <v>0</v>
      </c>
      <c r="G132" s="2">
        <f t="shared" si="0"/>
        <v>8513.69</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62690</v>
      </c>
      <c r="D135" s="1">
        <f>'PR-RAS'!E139</f>
        <v>22856.01</v>
      </c>
      <c r="E135" s="1">
        <v>0</v>
      </c>
      <c r="F135" s="1">
        <v>0</v>
      </c>
      <c r="G135" s="2">
        <f t="shared" si="0"/>
        <v>14525.87068</v>
      </c>
      <c r="H135" s="2">
        <f t="shared" si="1"/>
        <v>9.9999999983992893E-3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62690</v>
      </c>
      <c r="D146" s="1">
        <f>'PR-RAS'!E150</f>
        <v>22856.01</v>
      </c>
      <c r="E146" s="1">
        <v>0</v>
      </c>
      <c r="F146" s="1">
        <v>0</v>
      </c>
      <c r="G146" s="2">
        <f t="shared" si="0"/>
        <v>15718.292899999997</v>
      </c>
      <c r="H146" s="2">
        <f t="shared" si="1"/>
        <v>9.9999999983992893E-3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30859567</v>
      </c>
      <c r="D147" s="1">
        <f>'PR-RAS'!E151</f>
        <v>36293611.560000002</v>
      </c>
      <c r="E147" s="1">
        <v>0</v>
      </c>
      <c r="F147" s="1">
        <v>0</v>
      </c>
      <c r="G147" s="2">
        <f t="shared" si="0"/>
        <v>15103231.357519999</v>
      </c>
      <c r="H147" s="2">
        <f t="shared" si="1"/>
        <v>0.43999999761581421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25179834</v>
      </c>
      <c r="D148" s="1">
        <f>'PR-RAS'!E152</f>
        <v>25753172.949999996</v>
      </c>
      <c r="E148" s="1">
        <v>0</v>
      </c>
      <c r="F148" s="1">
        <v>0</v>
      </c>
      <c r="G148" s="2">
        <f t="shared" si="0"/>
        <v>11272868.445299998</v>
      </c>
      <c r="H148" s="2">
        <f t="shared" si="1"/>
        <v>5.0000004470348358E-2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21041535</v>
      </c>
      <c r="D149" s="1">
        <f>'PR-RAS'!E153</f>
        <v>21392403.529999997</v>
      </c>
      <c r="E149" s="1">
        <v>0</v>
      </c>
      <c r="F149" s="1">
        <v>0</v>
      </c>
      <c r="G149" s="2">
        <f t="shared" si="0"/>
        <v>9446298.6248799991</v>
      </c>
      <c r="H149" s="2">
        <f t="shared" si="1"/>
        <v>0.4700000025331974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20965533</v>
      </c>
      <c r="D150" s="1">
        <f>'PR-RAS'!E154</f>
        <v>21227185.879999999</v>
      </c>
      <c r="E150" s="1">
        <v>0</v>
      </c>
      <c r="F150" s="1">
        <v>0</v>
      </c>
      <c r="G150" s="2">
        <f t="shared" si="0"/>
        <v>9449565.8092399985</v>
      </c>
      <c r="H150" s="2">
        <f t="shared" si="1"/>
        <v>0.12000000104308128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76002</v>
      </c>
      <c r="D152" s="1">
        <f>'PR-RAS'!E156</f>
        <v>141286.84</v>
      </c>
      <c r="E152" s="1">
        <v>0</v>
      </c>
      <c r="F152" s="1">
        <v>0</v>
      </c>
      <c r="G152" s="2">
        <f t="shared" si="0"/>
        <v>54144.927680000001</v>
      </c>
      <c r="H152" s="2">
        <f t="shared" si="1"/>
        <v>0.16000000000349246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23930.81</v>
      </c>
      <c r="E153" s="1">
        <v>0</v>
      </c>
      <c r="F153" s="1">
        <v>0</v>
      </c>
      <c r="G153" s="2">
        <f t="shared" si="0"/>
        <v>7274.9662400000007</v>
      </c>
      <c r="H153" s="2">
        <f t="shared" si="1"/>
        <v>0.18999999999869033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651904</v>
      </c>
      <c r="D154" s="1">
        <f>'PR-RAS'!E158</f>
        <v>815122.93</v>
      </c>
      <c r="E154" s="1">
        <v>0</v>
      </c>
      <c r="F154" s="1">
        <v>0</v>
      </c>
      <c r="G154" s="2">
        <f t="shared" si="0"/>
        <v>349168.92858000007</v>
      </c>
      <c r="H154" s="2">
        <f t="shared" si="1"/>
        <v>6.9999999948777258E-2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3486395</v>
      </c>
      <c r="D155" s="1">
        <f>'PR-RAS'!E159</f>
        <v>3545646.49</v>
      </c>
      <c r="E155" s="1">
        <v>0</v>
      </c>
      <c r="F155" s="1">
        <v>0</v>
      </c>
      <c r="G155" s="2">
        <f t="shared" si="0"/>
        <v>1628963.9489200001</v>
      </c>
      <c r="H155" s="2">
        <f t="shared" si="1"/>
        <v>0.49000000022351742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3486395</v>
      </c>
      <c r="D157" s="1">
        <f>'PR-RAS'!E161</f>
        <v>3545646.49</v>
      </c>
      <c r="E157" s="1">
        <v>0</v>
      </c>
      <c r="F157" s="1">
        <v>0</v>
      </c>
      <c r="G157" s="2">
        <f t="shared" si="0"/>
        <v>1650119.32488</v>
      </c>
      <c r="H157" s="2">
        <f t="shared" si="1"/>
        <v>0.49000000022351742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5500694</v>
      </c>
      <c r="D159" s="1">
        <f>'PR-RAS'!E163</f>
        <v>10161379.82</v>
      </c>
      <c r="E159" s="1">
        <v>0</v>
      </c>
      <c r="F159" s="1">
        <v>0</v>
      </c>
      <c r="G159" s="2">
        <f t="shared" si="0"/>
        <v>4080105.6751200003</v>
      </c>
      <c r="H159" s="2">
        <f t="shared" si="1"/>
        <v>0.17999999970197678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623919</v>
      </c>
      <c r="D160" s="1">
        <f>'PR-RAS'!E164</f>
        <v>1182438.3299999998</v>
      </c>
      <c r="E160" s="1">
        <v>0</v>
      </c>
      <c r="F160" s="1">
        <v>0</v>
      </c>
      <c r="G160" s="2">
        <f t="shared" si="0"/>
        <v>475218.50993999996</v>
      </c>
      <c r="H160" s="2">
        <f t="shared" si="1"/>
        <v>0.32999999984167516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286933</v>
      </c>
      <c r="D161" s="1">
        <f>'PR-RAS'!E165</f>
        <v>825412.38</v>
      </c>
      <c r="E161" s="1">
        <v>0</v>
      </c>
      <c r="F161" s="1">
        <v>0</v>
      </c>
      <c r="G161" s="2">
        <f t="shared" si="0"/>
        <v>310041.24160000001</v>
      </c>
      <c r="H161" s="2">
        <f t="shared" si="1"/>
        <v>0.38000000000465661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238990</v>
      </c>
      <c r="D162" s="1">
        <f>'PR-RAS'!E166</f>
        <v>279703.31</v>
      </c>
      <c r="E162" s="1">
        <v>0</v>
      </c>
      <c r="F162" s="1">
        <v>0</v>
      </c>
      <c r="G162" s="2">
        <f t="shared" si="0"/>
        <v>128541.85582</v>
      </c>
      <c r="H162" s="2">
        <f t="shared" si="1"/>
        <v>0.30999999999767169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97996</v>
      </c>
      <c r="D163" s="1">
        <f>'PR-RAS'!E167</f>
        <v>77171.64</v>
      </c>
      <c r="E163" s="1">
        <v>0</v>
      </c>
      <c r="F163" s="1">
        <v>0</v>
      </c>
      <c r="G163" s="2">
        <f t="shared" si="0"/>
        <v>40878.963360000002</v>
      </c>
      <c r="H163" s="2">
        <f t="shared" si="1"/>
        <v>0.36000000000058208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151</v>
      </c>
      <c r="E164" s="1">
        <v>0</v>
      </c>
      <c r="F164" s="1">
        <v>0</v>
      </c>
      <c r="G164" s="2">
        <f t="shared" si="0"/>
        <v>49.225999999999999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643691</v>
      </c>
      <c r="D165" s="1">
        <f>'PR-RAS'!E169</f>
        <v>1074165.42</v>
      </c>
      <c r="E165" s="1">
        <v>0</v>
      </c>
      <c r="F165" s="1">
        <v>0</v>
      </c>
      <c r="G165" s="2">
        <f t="shared" si="0"/>
        <v>457891.58175999997</v>
      </c>
      <c r="H165" s="2">
        <f t="shared" si="1"/>
        <v>0.41999999992549419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263493</v>
      </c>
      <c r="D166" s="1">
        <f>'PR-RAS'!E170</f>
        <v>329711.88</v>
      </c>
      <c r="E166" s="1">
        <v>0</v>
      </c>
      <c r="F166" s="1">
        <v>0</v>
      </c>
      <c r="G166" s="2">
        <f t="shared" si="0"/>
        <v>152281.2654</v>
      </c>
      <c r="H166" s="2">
        <f t="shared" si="1"/>
        <v>0.11999999999534339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344935</v>
      </c>
      <c r="D168" s="1">
        <f>'PR-RAS'!E172</f>
        <v>677901.97</v>
      </c>
      <c r="E168" s="1">
        <v>0</v>
      </c>
      <c r="F168" s="1">
        <v>0</v>
      </c>
      <c r="G168" s="2">
        <f t="shared" si="0"/>
        <v>284023.40298000001</v>
      </c>
      <c r="H168" s="2">
        <f t="shared" si="1"/>
        <v>3.0000000027939677E-2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1081</v>
      </c>
      <c r="D169" s="1">
        <f>'PR-RAS'!E173</f>
        <v>0</v>
      </c>
      <c r="E169" s="1">
        <v>0</v>
      </c>
      <c r="F169" s="1">
        <v>0</v>
      </c>
      <c r="G169" s="2">
        <f t="shared" si="0"/>
        <v>181.608</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25471</v>
      </c>
      <c r="D170" s="1">
        <f>'PR-RAS'!E174</f>
        <v>60237.61</v>
      </c>
      <c r="E170" s="1">
        <v>0</v>
      </c>
      <c r="F170" s="1">
        <v>0</v>
      </c>
      <c r="G170" s="2">
        <f t="shared" si="0"/>
        <v>24664.911180000003</v>
      </c>
      <c r="H170" s="2">
        <f t="shared" si="1"/>
        <v>0.38999999999941792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8711</v>
      </c>
      <c r="D172" s="1">
        <f>'PR-RAS'!E176</f>
        <v>6313.96</v>
      </c>
      <c r="E172" s="1">
        <v>0</v>
      </c>
      <c r="F172" s="1">
        <v>0</v>
      </c>
      <c r="G172" s="2">
        <f t="shared" si="0"/>
        <v>3648.95532</v>
      </c>
      <c r="H172" s="2">
        <f t="shared" si="1"/>
        <v>3.999999999996362E-2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3967071</v>
      </c>
      <c r="D173" s="1">
        <f>'PR-RAS'!E177</f>
        <v>6955357.1600000001</v>
      </c>
      <c r="E173" s="1">
        <v>0</v>
      </c>
      <c r="F173" s="1">
        <v>0</v>
      </c>
      <c r="G173" s="2">
        <f t="shared" si="0"/>
        <v>3074979.07504</v>
      </c>
      <c r="H173" s="2">
        <f t="shared" si="1"/>
        <v>0.16000000014901161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84059</v>
      </c>
      <c r="D174" s="1">
        <f>'PR-RAS'!E178</f>
        <v>322689.71999999997</v>
      </c>
      <c r="E174" s="1">
        <v>0</v>
      </c>
      <c r="F174" s="1">
        <v>0</v>
      </c>
      <c r="G174" s="2">
        <f t="shared" si="0"/>
        <v>126192.85011999997</v>
      </c>
      <c r="H174" s="2">
        <f t="shared" si="1"/>
        <v>0.28000000002793968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330207</v>
      </c>
      <c r="D175" s="1">
        <f>'PR-RAS'!E179</f>
        <v>271207.7</v>
      </c>
      <c r="E175" s="1">
        <v>0</v>
      </c>
      <c r="F175" s="1">
        <v>0</v>
      </c>
      <c r="G175" s="2">
        <f t="shared" si="0"/>
        <v>151836.29759999999</v>
      </c>
      <c r="H175" s="2">
        <f t="shared" si="1"/>
        <v>0.29999999998835847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98283</v>
      </c>
      <c r="D176" s="1">
        <f>'PR-RAS'!E180</f>
        <v>263985.84999999998</v>
      </c>
      <c r="E176" s="1">
        <v>0</v>
      </c>
      <c r="F176" s="1">
        <v>0</v>
      </c>
      <c r="G176" s="2">
        <f t="shared" si="0"/>
        <v>109594.57249999998</v>
      </c>
      <c r="H176" s="2">
        <f t="shared" si="1"/>
        <v>0.15000000002328306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123478</v>
      </c>
      <c r="D177" s="1">
        <f>'PR-RAS'!E181</f>
        <v>602129.74</v>
      </c>
      <c r="E177" s="1">
        <v>0</v>
      </c>
      <c r="F177" s="1">
        <v>0</v>
      </c>
      <c r="G177" s="2">
        <f t="shared" si="0"/>
        <v>233681.79647999999</v>
      </c>
      <c r="H177" s="2">
        <f t="shared" si="1"/>
        <v>0.26000000000931323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234389</v>
      </c>
      <c r="D178" s="1">
        <f>'PR-RAS'!E182</f>
        <v>1972744.38</v>
      </c>
      <c r="E178" s="1">
        <v>0</v>
      </c>
      <c r="F178" s="1">
        <v>0</v>
      </c>
      <c r="G178" s="2">
        <f t="shared" si="0"/>
        <v>739838.3635199999</v>
      </c>
      <c r="H178" s="2">
        <f t="shared" si="1"/>
        <v>0.37999999988824129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31550</v>
      </c>
      <c r="D179" s="1">
        <f>'PR-RAS'!E183</f>
        <v>56180</v>
      </c>
      <c r="E179" s="1">
        <v>0</v>
      </c>
      <c r="F179" s="1">
        <v>0</v>
      </c>
      <c r="G179" s="2">
        <f t="shared" si="0"/>
        <v>25615.98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2574289</v>
      </c>
      <c r="D180" s="1">
        <f>'PR-RAS'!E184</f>
        <v>2984165.55</v>
      </c>
      <c r="E180" s="1">
        <v>0</v>
      </c>
      <c r="F180" s="1">
        <v>0</v>
      </c>
      <c r="G180" s="2">
        <f t="shared" si="0"/>
        <v>1529128.9978999998</v>
      </c>
      <c r="H180" s="2">
        <f t="shared" si="1"/>
        <v>0.45000000018626451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279621</v>
      </c>
      <c r="D181" s="1">
        <f>'PR-RAS'!E185</f>
        <v>192266.23</v>
      </c>
      <c r="E181" s="1">
        <v>0</v>
      </c>
      <c r="F181" s="1">
        <v>0</v>
      </c>
      <c r="G181" s="2">
        <f t="shared" si="0"/>
        <v>119547.62279999998</v>
      </c>
      <c r="H181" s="2">
        <f t="shared" si="1"/>
        <v>0.23000000001047738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211195</v>
      </c>
      <c r="D182" s="1">
        <f>'PR-RAS'!E186</f>
        <v>289987.99</v>
      </c>
      <c r="E182" s="1">
        <v>0</v>
      </c>
      <c r="F182" s="1">
        <v>0</v>
      </c>
      <c r="G182" s="2">
        <f t="shared" si="0"/>
        <v>143201.94738</v>
      </c>
      <c r="H182" s="2">
        <f t="shared" si="1"/>
        <v>1.0000000009313226E-2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83880</v>
      </c>
      <c r="D183" s="1">
        <f>'PR-RAS'!E187</f>
        <v>281102.99</v>
      </c>
      <c r="E183" s="1">
        <v>0</v>
      </c>
      <c r="F183" s="1">
        <v>0</v>
      </c>
      <c r="G183" s="2">
        <f t="shared" si="0"/>
        <v>117587.64835999999</v>
      </c>
      <c r="H183" s="2">
        <f t="shared" si="1"/>
        <v>1.0000000009313226E-2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182133</v>
      </c>
      <c r="D184" s="1">
        <f>'PR-RAS'!E188</f>
        <v>668315.92000000004</v>
      </c>
      <c r="E184" s="1">
        <v>0</v>
      </c>
      <c r="F184" s="1">
        <v>0</v>
      </c>
      <c r="G184" s="2">
        <f t="shared" si="0"/>
        <v>277933.96572000004</v>
      </c>
      <c r="H184" s="2">
        <f t="shared" si="1"/>
        <v>7.9999999958090484E-2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32151</v>
      </c>
      <c r="D186" s="1">
        <f>'PR-RAS'!E190</f>
        <v>49649.9</v>
      </c>
      <c r="E186" s="1">
        <v>0</v>
      </c>
      <c r="F186" s="1">
        <v>0</v>
      </c>
      <c r="G186" s="2">
        <f t="shared" si="0"/>
        <v>24318.397999999997</v>
      </c>
      <c r="H186" s="2">
        <f t="shared" si="1"/>
        <v>9.9999999998544808E-2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75169</v>
      </c>
      <c r="D187" s="1">
        <f>'PR-RAS'!E191</f>
        <v>164379.47</v>
      </c>
      <c r="E187" s="1">
        <v>0</v>
      </c>
      <c r="F187" s="1">
        <v>0</v>
      </c>
      <c r="G187" s="2">
        <f t="shared" si="0"/>
        <v>75130.596839999998</v>
      </c>
      <c r="H187" s="2">
        <f t="shared" si="1"/>
        <v>0.47000000000116415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38611</v>
      </c>
      <c r="D188" s="1">
        <f>'PR-RAS'!E192</f>
        <v>47895.17</v>
      </c>
      <c r="E188" s="1">
        <v>0</v>
      </c>
      <c r="F188" s="1">
        <v>0</v>
      </c>
      <c r="G188" s="2">
        <f t="shared" si="0"/>
        <v>25133.050579999999</v>
      </c>
      <c r="H188" s="2">
        <f t="shared" si="1"/>
        <v>0.16999999999825377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33287</v>
      </c>
      <c r="D189" s="1">
        <f>'PR-RAS'!E193</f>
        <v>354270.57</v>
      </c>
      <c r="E189" s="1">
        <v>0</v>
      </c>
      <c r="F189" s="1">
        <v>0</v>
      </c>
      <c r="G189" s="2">
        <f t="shared" si="0"/>
        <v>139463.69031999999</v>
      </c>
      <c r="H189" s="2">
        <f t="shared" si="1"/>
        <v>0.42999999999301508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47656.25</v>
      </c>
      <c r="E190" s="1">
        <v>0</v>
      </c>
      <c r="F190" s="1">
        <v>0</v>
      </c>
      <c r="G190" s="2">
        <f t="shared" si="0"/>
        <v>18014.0625</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2915</v>
      </c>
      <c r="D191" s="1">
        <f>'PR-RAS'!E195</f>
        <v>4464.5600000000004</v>
      </c>
      <c r="E191" s="1">
        <v>0</v>
      </c>
      <c r="F191" s="1">
        <v>0</v>
      </c>
      <c r="G191" s="2">
        <f t="shared" si="0"/>
        <v>2250.3828000000003</v>
      </c>
      <c r="H191" s="2">
        <f t="shared" si="1"/>
        <v>0.43999999999959982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14527</v>
      </c>
      <c r="D192" s="1">
        <f>'PR-RAS'!E196</f>
        <v>60969.45</v>
      </c>
      <c r="E192" s="1">
        <v>0</v>
      </c>
      <c r="F192" s="1">
        <v>0</v>
      </c>
      <c r="G192" s="2">
        <f t="shared" si="0"/>
        <v>26064.9869</v>
      </c>
      <c r="H192" s="2">
        <f t="shared" si="1"/>
        <v>0.44999999999708962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14527</v>
      </c>
      <c r="D206" s="1">
        <f>'PR-RAS'!E210</f>
        <v>60969.45</v>
      </c>
      <c r="E206" s="1">
        <v>0</v>
      </c>
      <c r="F206" s="1">
        <v>0</v>
      </c>
      <c r="G206" s="2">
        <f t="shared" si="0"/>
        <v>27975.509499999996</v>
      </c>
      <c r="H206" s="2">
        <f t="shared" si="1"/>
        <v>0.44999999999708962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13728</v>
      </c>
      <c r="D207" s="1">
        <f>'PR-RAS'!E211</f>
        <v>19729.25</v>
      </c>
      <c r="E207" s="1">
        <v>0</v>
      </c>
      <c r="F207" s="1">
        <v>0</v>
      </c>
      <c r="G207" s="2">
        <f t="shared" si="0"/>
        <v>10956.419</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714</v>
      </c>
      <c r="D208" s="1">
        <f>'PR-RAS'!E212</f>
        <v>431.71</v>
      </c>
      <c r="E208" s="1">
        <v>0</v>
      </c>
      <c r="F208" s="1">
        <v>0</v>
      </c>
      <c r="G208" s="2">
        <f t="shared" si="0"/>
        <v>326.52593999999999</v>
      </c>
      <c r="H208" s="2">
        <f t="shared" si="1"/>
        <v>0.29000000000002046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85</v>
      </c>
      <c r="D209" s="1">
        <f>'PR-RAS'!E213</f>
        <v>40808.49</v>
      </c>
      <c r="E209" s="1">
        <v>0</v>
      </c>
      <c r="F209" s="1">
        <v>0</v>
      </c>
      <c r="G209" s="2">
        <f t="shared" si="0"/>
        <v>16994.011839999999</v>
      </c>
      <c r="H209" s="2">
        <f t="shared" si="1"/>
        <v>0.48999999999796273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164512</v>
      </c>
      <c r="D248" s="1">
        <f>'PR-RAS'!E252</f>
        <v>153089.34</v>
      </c>
      <c r="E248" s="1">
        <v>0</v>
      </c>
      <c r="F248" s="1">
        <v>0</v>
      </c>
      <c r="G248" s="2">
        <f t="shared" si="0"/>
        <v>116260.59796</v>
      </c>
      <c r="H248" s="2">
        <f t="shared" si="1"/>
        <v>0.33999999999650754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164512</v>
      </c>
      <c r="D255" s="1">
        <f>'PR-RAS'!E259</f>
        <v>153089.34</v>
      </c>
      <c r="E255" s="1">
        <v>0</v>
      </c>
      <c r="F255" s="1">
        <v>0</v>
      </c>
      <c r="G255" s="2">
        <f t="shared" si="0"/>
        <v>119555.43272</v>
      </c>
      <c r="H255" s="2">
        <f t="shared" si="1"/>
        <v>0.33999999999650754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153462</v>
      </c>
      <c r="D256" s="1">
        <f>'PR-RAS'!E260</f>
        <v>141089.34</v>
      </c>
      <c r="E256" s="1">
        <v>0</v>
      </c>
      <c r="F256" s="1">
        <v>0</v>
      </c>
      <c r="G256" s="2">
        <f t="shared" si="0"/>
        <v>111088.3734</v>
      </c>
      <c r="H256" s="2">
        <f t="shared" si="1"/>
        <v>0.33999999999650754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11050</v>
      </c>
      <c r="D257" s="1">
        <f>'PR-RAS'!E261</f>
        <v>12000</v>
      </c>
      <c r="E257" s="1">
        <v>0</v>
      </c>
      <c r="F257" s="1">
        <v>0</v>
      </c>
      <c r="G257" s="2">
        <f t="shared" si="0"/>
        <v>8972.8000000000011</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165000</v>
      </c>
      <c r="E259" s="1">
        <v>0</v>
      </c>
      <c r="F259" s="1">
        <v>0</v>
      </c>
      <c r="G259" s="2">
        <f t="shared" si="0"/>
        <v>85140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165000</v>
      </c>
      <c r="E269" s="1">
        <v>0</v>
      </c>
      <c r="F269" s="1">
        <v>0</v>
      </c>
      <c r="G269" s="2">
        <f t="shared" si="8"/>
        <v>88440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165000</v>
      </c>
      <c r="E270" s="1">
        <v>0</v>
      </c>
      <c r="F270" s="1">
        <v>0</v>
      </c>
      <c r="G270" s="2">
        <f t="shared" si="8"/>
        <v>88770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30859567</v>
      </c>
      <c r="D285" s="1">
        <f>'PR-RAS'!E289</f>
        <v>36293611.560000002</v>
      </c>
      <c r="E285" s="1">
        <v>0</v>
      </c>
      <c r="F285" s="1">
        <v>0</v>
      </c>
      <c r="G285" s="2">
        <f t="shared" si="8"/>
        <v>29378888.394079998</v>
      </c>
      <c r="H285" s="2">
        <f t="shared" si="9"/>
        <v>0.43999999761581421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1872745</v>
      </c>
      <c r="D286" s="1">
        <f>'PR-RAS'!E290</f>
        <v>13418484.819999993</v>
      </c>
      <c r="E286" s="1">
        <v>0</v>
      </c>
      <c r="F286" s="1">
        <v>0</v>
      </c>
      <c r="G286" s="2">
        <f t="shared" si="8"/>
        <v>8182268.6723999949</v>
      </c>
      <c r="H286" s="2">
        <f t="shared" si="9"/>
        <v>0.18000000715255737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8070790</v>
      </c>
      <c r="D288" s="1">
        <f>'PR-RAS'!E292</f>
        <v>9606084.9399999995</v>
      </c>
      <c r="E288" s="1">
        <v>0</v>
      </c>
      <c r="F288" s="1">
        <v>0</v>
      </c>
      <c r="G288" s="2">
        <f t="shared" si="8"/>
        <v>7830209.485559999</v>
      </c>
      <c r="H288" s="2">
        <f t="shared" si="9"/>
        <v>6.0000000521540642E-2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170667</v>
      </c>
      <c r="D290" s="1">
        <f>'PR-RAS'!E294</f>
        <v>401777.63</v>
      </c>
      <c r="E290" s="1">
        <v>0</v>
      </c>
      <c r="F290" s="1">
        <v>0</v>
      </c>
      <c r="G290" s="2">
        <f t="shared" si="8"/>
        <v>281550.23313999997</v>
      </c>
      <c r="H290" s="2">
        <f t="shared" si="9"/>
        <v>0.36999999999534339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1871</v>
      </c>
      <c r="D291" s="1">
        <f>'PR-RAS'!E295</f>
        <v>9865.39</v>
      </c>
      <c r="E291" s="1">
        <v>0</v>
      </c>
      <c r="F291" s="1">
        <v>0</v>
      </c>
      <c r="G291" s="2">
        <f t="shared" si="8"/>
        <v>6264.5161999999991</v>
      </c>
      <c r="H291" s="2">
        <f t="shared" si="9"/>
        <v>0.38999999999941792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890758</v>
      </c>
      <c r="D293" s="1">
        <f>'PR-RAS'!E298</f>
        <v>2973.11</v>
      </c>
      <c r="E293" s="1">
        <v>0</v>
      </c>
      <c r="F293" s="1">
        <v>0</v>
      </c>
      <c r="G293" s="2">
        <f t="shared" si="8"/>
        <v>261837.63223999998</v>
      </c>
      <c r="H293" s="2">
        <f t="shared" si="9"/>
        <v>0.11000000000012733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890758</v>
      </c>
      <c r="D306" s="1">
        <f>'PR-RAS'!E311</f>
        <v>2973.11</v>
      </c>
      <c r="E306" s="1">
        <v>0</v>
      </c>
      <c r="F306" s="1">
        <v>0</v>
      </c>
      <c r="G306" s="2">
        <f t="shared" si="8"/>
        <v>273494.78709999996</v>
      </c>
      <c r="H306" s="2">
        <f t="shared" si="9"/>
        <v>0.11000000000012733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889008</v>
      </c>
      <c r="D307" s="1">
        <f>'PR-RAS'!E312</f>
        <v>2971.11</v>
      </c>
      <c r="E307" s="1">
        <v>0</v>
      </c>
      <c r="F307" s="1">
        <v>0</v>
      </c>
      <c r="G307" s="2">
        <f t="shared" si="8"/>
        <v>273854.76731999998</v>
      </c>
      <c r="H307" s="2">
        <f t="shared" si="9"/>
        <v>0.11000000000012733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889008</v>
      </c>
      <c r="D308" s="1">
        <f>'PR-RAS'!E313</f>
        <v>2971.11</v>
      </c>
      <c r="E308" s="1">
        <v>0</v>
      </c>
      <c r="F308" s="1">
        <v>0</v>
      </c>
      <c r="G308" s="2">
        <f t="shared" si="8"/>
        <v>274749.71753999998</v>
      </c>
      <c r="H308" s="2">
        <f t="shared" si="9"/>
        <v>0.11000000000012733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1750</v>
      </c>
      <c r="D312" s="1">
        <f>'PR-RAS'!E317</f>
        <v>2</v>
      </c>
      <c r="E312" s="1">
        <v>0</v>
      </c>
      <c r="F312" s="1">
        <v>0</v>
      </c>
      <c r="G312" s="2">
        <f t="shared" si="8"/>
        <v>545.49400000000003</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1750</v>
      </c>
      <c r="D313" s="1">
        <f>'PR-RAS'!E318</f>
        <v>2</v>
      </c>
      <c r="E313" s="1">
        <v>0</v>
      </c>
      <c r="F313" s="1">
        <v>0</v>
      </c>
      <c r="G313" s="2">
        <f t="shared" si="8"/>
        <v>547.24800000000005</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1203300</v>
      </c>
      <c r="D345" s="1">
        <f>'PR-RAS'!E350</f>
        <v>8735844.6600000001</v>
      </c>
      <c r="E345" s="1">
        <v>0</v>
      </c>
      <c r="F345" s="1">
        <v>0</v>
      </c>
      <c r="G345" s="2">
        <f t="shared" si="8"/>
        <v>6424196.32608</v>
      </c>
      <c r="H345" s="2">
        <f t="shared" si="9"/>
        <v>0.33999999985098839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421741.92</v>
      </c>
      <c r="E346" s="1">
        <v>0</v>
      </c>
      <c r="F346" s="1">
        <v>0</v>
      </c>
      <c r="G346" s="2">
        <f t="shared" si="8"/>
        <v>291001.92479999998</v>
      </c>
      <c r="H346" s="2">
        <f t="shared" si="9"/>
        <v>8.0000000016298145E-2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421741.92</v>
      </c>
      <c r="E351" s="1">
        <v>0</v>
      </c>
      <c r="F351" s="1">
        <v>0</v>
      </c>
      <c r="G351" s="2">
        <f t="shared" si="8"/>
        <v>295219.34399999998</v>
      </c>
      <c r="H351" s="2">
        <f t="shared" si="9"/>
        <v>8.0000000016298145E-2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35192</v>
      </c>
      <c r="E354" s="1">
        <v>0</v>
      </c>
      <c r="F354" s="1">
        <v>0</v>
      </c>
      <c r="G354" s="2">
        <f t="shared" si="8"/>
        <v>24845.552</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386549.92</v>
      </c>
      <c r="E355" s="1">
        <v>0</v>
      </c>
      <c r="F355" s="1">
        <v>0</v>
      </c>
      <c r="G355" s="2">
        <f t="shared" si="8"/>
        <v>273677.34336</v>
      </c>
      <c r="H355" s="2">
        <f t="shared" si="9"/>
        <v>8.0000000016298145E-2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1203300</v>
      </c>
      <c r="D358" s="1">
        <f>'PR-RAS'!E363</f>
        <v>8314102.7399999993</v>
      </c>
      <c r="E358" s="1">
        <v>0</v>
      </c>
      <c r="F358" s="1">
        <v>0</v>
      </c>
      <c r="G358" s="2">
        <f t="shared" si="8"/>
        <v>6365847.4563599983</v>
      </c>
      <c r="H358" s="2">
        <f t="shared" si="9"/>
        <v>0.26000000070780516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983055</v>
      </c>
      <c r="D359" s="1">
        <f>'PR-RAS'!E364</f>
        <v>8126155.0599999996</v>
      </c>
      <c r="E359" s="1">
        <v>0</v>
      </c>
      <c r="F359" s="1">
        <v>0</v>
      </c>
      <c r="G359" s="2">
        <f t="shared" si="8"/>
        <v>6170260.7129599992</v>
      </c>
      <c r="H359" s="2">
        <f t="shared" si="9"/>
        <v>5.9999999590218067E-2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983055</v>
      </c>
      <c r="D361" s="1">
        <f>'PR-RAS'!E366</f>
        <v>8126155.0599999996</v>
      </c>
      <c r="E361" s="1">
        <v>0</v>
      </c>
      <c r="F361" s="1">
        <v>0</v>
      </c>
      <c r="G361" s="2">
        <f t="shared" si="8"/>
        <v>6204731.4431999987</v>
      </c>
      <c r="H361" s="2">
        <f t="shared" si="9"/>
        <v>5.9999999590218067E-2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166867</v>
      </c>
      <c r="D364" s="1">
        <f>'PR-RAS'!E369</f>
        <v>159633.51999999999</v>
      </c>
      <c r="E364" s="1">
        <v>0</v>
      </c>
      <c r="F364" s="1">
        <v>0</v>
      </c>
      <c r="G364" s="2">
        <f t="shared" si="8"/>
        <v>176466.65651999999</v>
      </c>
      <c r="H364" s="2">
        <f t="shared" si="9"/>
        <v>0.48000000001047738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137353</v>
      </c>
      <c r="D365" s="1">
        <f>'PR-RAS'!E370</f>
        <v>79226.649999999994</v>
      </c>
      <c r="E365" s="1">
        <v>0</v>
      </c>
      <c r="F365" s="1">
        <v>0</v>
      </c>
      <c r="G365" s="2">
        <f t="shared" si="8"/>
        <v>107673.4932</v>
      </c>
      <c r="H365" s="2">
        <f t="shared" si="9"/>
        <v>0.35000000000582077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3796</v>
      </c>
      <c r="D366" s="1">
        <f>'PR-RAS'!E371</f>
        <v>38337.5</v>
      </c>
      <c r="E366" s="1">
        <v>0</v>
      </c>
      <c r="F366" s="1">
        <v>0</v>
      </c>
      <c r="G366" s="2">
        <f t="shared" si="8"/>
        <v>29371.915000000001</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25718</v>
      </c>
      <c r="D369" s="1">
        <f>'PR-RAS'!E374</f>
        <v>42069.37</v>
      </c>
      <c r="E369" s="1">
        <v>0</v>
      </c>
      <c r="F369" s="1">
        <v>0</v>
      </c>
      <c r="G369" s="2">
        <f t="shared" si="8"/>
        <v>40427.280319999998</v>
      </c>
      <c r="H369" s="2">
        <f t="shared" si="9"/>
        <v>0.37000000000261934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53378</v>
      </c>
      <c r="D378" s="1">
        <f>'PR-RAS'!E383</f>
        <v>28314.16</v>
      </c>
      <c r="E378" s="1">
        <v>0</v>
      </c>
      <c r="F378" s="1">
        <v>0</v>
      </c>
      <c r="G378" s="2">
        <f t="shared" si="8"/>
        <v>41472.382640000003</v>
      </c>
      <c r="H378" s="2">
        <f t="shared" si="9"/>
        <v>0.15999999999985448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53378</v>
      </c>
      <c r="D379" s="1">
        <f>'PR-RAS'!E384</f>
        <v>28314.16</v>
      </c>
      <c r="E379" s="1">
        <v>0</v>
      </c>
      <c r="F379" s="1">
        <v>0</v>
      </c>
      <c r="G379" s="2">
        <f t="shared" si="8"/>
        <v>41582.388960000004</v>
      </c>
      <c r="H379" s="2">
        <f t="shared" si="9"/>
        <v>0.15999999999985448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312542</v>
      </c>
      <c r="D403" s="1">
        <f>'PR-RAS'!E408</f>
        <v>8732871.5500000007</v>
      </c>
      <c r="E403" s="1">
        <v>0</v>
      </c>
      <c r="F403" s="1">
        <v>0</v>
      </c>
      <c r="G403" s="2">
        <f t="shared" si="8"/>
        <v>7146870.6102000009</v>
      </c>
      <c r="H403" s="2">
        <f t="shared" si="9"/>
        <v>0.44999999925494194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33623070</v>
      </c>
      <c r="D407" s="1">
        <f>'PR-RAS'!E412</f>
        <v>49715069.489999995</v>
      </c>
      <c r="E407" s="1">
        <v>0</v>
      </c>
      <c r="F407" s="1">
        <v>0</v>
      </c>
      <c r="G407" s="2">
        <f t="shared" si="8"/>
        <v>54019602.845880002</v>
      </c>
      <c r="H407" s="2">
        <f t="shared" si="9"/>
        <v>0.48999999463558197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32062867</v>
      </c>
      <c r="D408" s="1">
        <f>'PR-RAS'!E413</f>
        <v>45029456.219999999</v>
      </c>
      <c r="E408" s="1">
        <v>0</v>
      </c>
      <c r="F408" s="1">
        <v>0</v>
      </c>
      <c r="G408" s="2">
        <f t="shared" si="8"/>
        <v>49703564.232079998</v>
      </c>
      <c r="H408" s="2">
        <f t="shared" si="9"/>
        <v>0.2199999988079071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1560203</v>
      </c>
      <c r="D409" s="1">
        <f>'PR-RAS'!E414</f>
        <v>4685613.2699999958</v>
      </c>
      <c r="E409" s="1">
        <v>0</v>
      </c>
      <c r="F409" s="1">
        <v>0</v>
      </c>
      <c r="G409" s="2">
        <f t="shared" si="8"/>
        <v>4460023.2523199962</v>
      </c>
      <c r="H409" s="2">
        <f t="shared" si="9"/>
        <v>0.26999999582767487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8070790</v>
      </c>
      <c r="D411" s="1">
        <f>'PR-RAS'!E416</f>
        <v>9606084.9399999995</v>
      </c>
      <c r="E411" s="1">
        <v>0</v>
      </c>
      <c r="F411" s="1">
        <v>0</v>
      </c>
      <c r="G411" s="2">
        <f t="shared" si="8"/>
        <v>11186013.550799999</v>
      </c>
      <c r="H411" s="2">
        <f t="shared" si="9"/>
        <v>6.0000000521540642E-2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170667</v>
      </c>
      <c r="D413" s="1">
        <f>'PR-RAS'!E418</f>
        <v>401777.63</v>
      </c>
      <c r="E413" s="1">
        <v>0</v>
      </c>
      <c r="F413" s="1">
        <v>0</v>
      </c>
      <c r="G413" s="2">
        <f t="shared" si="8"/>
        <v>401379.57111999998</v>
      </c>
      <c r="H413" s="2">
        <f t="shared" si="9"/>
        <v>0.36999999999534339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33623070</v>
      </c>
      <c r="D633" s="1">
        <f>'PR-RAS'!E639</f>
        <v>49715069.489999995</v>
      </c>
      <c r="E633" s="1">
        <v>0</v>
      </c>
      <c r="F633" s="1">
        <v>0</v>
      </c>
      <c r="G633" s="2">
        <f t="shared" si="10"/>
        <v>84089628.07536</v>
      </c>
      <c r="H633" s="2">
        <f t="shared" si="11"/>
        <v>0.48999999463558197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32062867</v>
      </c>
      <c r="D634" s="1">
        <f>'PR-RAS'!E640</f>
        <v>45029456.219999999</v>
      </c>
      <c r="E634" s="1">
        <v>0</v>
      </c>
      <c r="F634" s="1">
        <v>0</v>
      </c>
      <c r="G634" s="2">
        <f t="shared" si="10"/>
        <v>77303086.385519996</v>
      </c>
      <c r="H634" s="2">
        <f t="shared" si="11"/>
        <v>0.2199999988079071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1560203</v>
      </c>
      <c r="D635" s="1">
        <f>'PR-RAS'!E641</f>
        <v>4685613.2699999958</v>
      </c>
      <c r="E635" s="1">
        <v>0</v>
      </c>
      <c r="F635" s="1">
        <v>0</v>
      </c>
      <c r="G635" s="2">
        <f t="shared" si="10"/>
        <v>6930526.328359995</v>
      </c>
      <c r="H635" s="2">
        <f t="shared" si="11"/>
        <v>0.26999999582767487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8070790</v>
      </c>
      <c r="D637" s="1">
        <f>'PR-RAS'!E643</f>
        <v>9606084.9399999995</v>
      </c>
      <c r="E637" s="1">
        <v>0</v>
      </c>
      <c r="F637" s="1">
        <v>0</v>
      </c>
      <c r="G637" s="2">
        <f t="shared" si="10"/>
        <v>17351962.483679999</v>
      </c>
      <c r="H637" s="2">
        <f t="shared" si="11"/>
        <v>6.0000000521540642E-2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9630993</v>
      </c>
      <c r="D639" s="1">
        <f>'PR-RAS'!E645</f>
        <v>14291698.209999995</v>
      </c>
      <c r="E639" s="1">
        <v>0</v>
      </c>
      <c r="F639" s="1">
        <v>0</v>
      </c>
      <c r="G639" s="2">
        <f t="shared" si="10"/>
        <v>24380780.449959993</v>
      </c>
      <c r="H639" s="2">
        <f t="shared" si="11"/>
        <v>0.20999999530613422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2131268</v>
      </c>
      <c r="D641" s="1">
        <f>'PR-RAS'!E647</f>
        <v>2178481.59</v>
      </c>
      <c r="E641" s="1">
        <v>0</v>
      </c>
      <c r="F641" s="1">
        <v>0</v>
      </c>
      <c r="G641" s="2">
        <f t="shared" si="10"/>
        <v>4152467.9551999997</v>
      </c>
      <c r="H641" s="2">
        <f t="shared" si="11"/>
        <v>0.41000000014901161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7981181</v>
      </c>
      <c r="D642" s="1">
        <f>'PR-RAS'!E649</f>
        <v>9872294.9900000002</v>
      </c>
      <c r="E642" s="1">
        <v>0</v>
      </c>
      <c r="F642" s="1">
        <v>0</v>
      </c>
      <c r="G642" s="2">
        <f t="shared" si="10"/>
        <v>17772219.198180001</v>
      </c>
      <c r="H642" s="2">
        <f t="shared" si="11"/>
        <v>9.9999997764825821E-3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34406627</v>
      </c>
      <c r="D643" s="1">
        <f>'PR-RAS'!E650</f>
        <v>50839965.659999996</v>
      </c>
      <c r="E643" s="1">
        <v>0</v>
      </c>
      <c r="F643" s="1">
        <v>0</v>
      </c>
      <c r="G643" s="2">
        <f t="shared" si="10"/>
        <v>87367570.441440001</v>
      </c>
      <c r="H643" s="2">
        <f t="shared" si="11"/>
        <v>0.34000000357627869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32515513</v>
      </c>
      <c r="D644" s="1">
        <f>'PR-RAS'!E651</f>
        <v>45702608.729999997</v>
      </c>
      <c r="E644" s="1">
        <v>0</v>
      </c>
      <c r="F644" s="1">
        <v>0</v>
      </c>
      <c r="G644" s="2">
        <f t="shared" si="10"/>
        <v>79681029.685780004</v>
      </c>
      <c r="H644" s="2">
        <f t="shared" si="11"/>
        <v>0.27000000327825546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9872295</v>
      </c>
      <c r="D645" s="1">
        <f>'PR-RAS'!E652</f>
        <v>15009651.920000002</v>
      </c>
      <c r="E645" s="1">
        <v>0</v>
      </c>
      <c r="F645" s="1">
        <v>0</v>
      </c>
      <c r="G645" s="2">
        <f t="shared" si="10"/>
        <v>25690189.652960002</v>
      </c>
      <c r="H645" s="2">
        <f t="shared" si="11"/>
        <v>7.9999998211860657E-2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106</v>
      </c>
      <c r="D646" s="1">
        <f>'PR-RAS'!E653</f>
        <v>106</v>
      </c>
      <c r="E646" s="1">
        <v>0</v>
      </c>
      <c r="F646" s="1">
        <v>0</v>
      </c>
      <c r="G646" s="2">
        <f t="shared" si="10"/>
        <v>205.11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72</v>
      </c>
      <c r="D648" s="1">
        <f>'PR-RAS'!E655</f>
        <v>73</v>
      </c>
      <c r="E648" s="1">
        <v>0</v>
      </c>
      <c r="F648" s="1">
        <v>0</v>
      </c>
      <c r="G648" s="2">
        <f t="shared" si="10"/>
        <v>141.04599999999999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7000</v>
      </c>
      <c r="E669" s="1">
        <v>0</v>
      </c>
      <c r="F669" s="1">
        <v>0</v>
      </c>
      <c r="G669" s="2">
        <f t="shared" si="10"/>
        <v>9352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2030299</v>
      </c>
      <c r="D703" s="1">
        <f>'PR-RAS'!E710</f>
        <v>2804796.82</v>
      </c>
      <c r="E703" s="1">
        <v>0</v>
      </c>
      <c r="F703" s="1">
        <v>0</v>
      </c>
      <c r="G703" s="2">
        <f t="shared" si="10"/>
        <v>5363204.6332799997</v>
      </c>
      <c r="H703" s="2">
        <f t="shared" si="11"/>
        <v>0.18000000016763806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1081</v>
      </c>
      <c r="D705" s="1">
        <f>'PR-RAS'!E712</f>
        <v>0</v>
      </c>
      <c r="E705" s="1">
        <v>0</v>
      </c>
      <c r="F705" s="1">
        <v>0</v>
      </c>
      <c r="G705" s="2">
        <f t="shared" si="10"/>
        <v>761.024</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58356</v>
      </c>
      <c r="D709" s="1">
        <f>'PR-RAS'!E716</f>
        <v>72488.570000000007</v>
      </c>
      <c r="E709" s="1">
        <v>0</v>
      </c>
      <c r="F709" s="1">
        <v>0</v>
      </c>
      <c r="G709" s="2">
        <f t="shared" si="10"/>
        <v>143959.86311999999</v>
      </c>
      <c r="H709" s="2">
        <f t="shared" si="11"/>
        <v>0.42999999999301508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3533</v>
      </c>
      <c r="D710" s="1">
        <f>'PR-RAS'!E717</f>
        <v>21392.46</v>
      </c>
      <c r="E710" s="1">
        <v>0</v>
      </c>
      <c r="F710" s="1">
        <v>0</v>
      </c>
      <c r="G710" s="2">
        <f t="shared" si="10"/>
        <v>32839.405279999999</v>
      </c>
      <c r="H710" s="2">
        <f t="shared" si="11"/>
        <v>0.45999999999912689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238990</v>
      </c>
      <c r="D711" s="1">
        <f>'PR-RAS'!E718</f>
        <v>279703.31</v>
      </c>
      <c r="E711" s="1">
        <v>0</v>
      </c>
      <c r="F711" s="1">
        <v>0</v>
      </c>
      <c r="G711" s="2">
        <f t="shared" si="10"/>
        <v>566861.60019999999</v>
      </c>
      <c r="H711" s="2">
        <f t="shared" si="11"/>
        <v>0.30999999999767169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21000</v>
      </c>
      <c r="D713" s="1">
        <f>'PR-RAS'!E720</f>
        <v>50800</v>
      </c>
      <c r="E713" s="1">
        <v>0</v>
      </c>
      <c r="F713" s="1">
        <v>0</v>
      </c>
      <c r="G713" s="2">
        <f t="shared" si="10"/>
        <v>87291.199999999997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308804</v>
      </c>
      <c r="D714" s="1">
        <f>'PR-RAS'!E721</f>
        <v>533594.79</v>
      </c>
      <c r="E714" s="1">
        <v>0</v>
      </c>
      <c r="F714" s="1">
        <v>0</v>
      </c>
      <c r="G714" s="2">
        <f t="shared" si="10"/>
        <v>981083.42254000006</v>
      </c>
      <c r="H714" s="2">
        <f t="shared" si="11"/>
        <v>0.2099999999627471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1000190</v>
      </c>
      <c r="D715" s="1">
        <f>'PR-RAS'!E722</f>
        <v>978717.35</v>
      </c>
      <c r="E715" s="1">
        <v>0</v>
      </c>
      <c r="F715" s="1">
        <v>0</v>
      </c>
      <c r="G715" s="2">
        <f t="shared" si="10"/>
        <v>2111744.0358000002</v>
      </c>
      <c r="H715" s="2">
        <f t="shared" si="11"/>
        <v>0.34999999997671694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756638</v>
      </c>
      <c r="D716" s="1">
        <f>'PR-RAS'!E723</f>
        <v>661672.15</v>
      </c>
      <c r="E716" s="1">
        <v>0</v>
      </c>
      <c r="F716" s="1">
        <v>0</v>
      </c>
      <c r="G716" s="2">
        <f t="shared" si="10"/>
        <v>1487187.3444999999</v>
      </c>
      <c r="H716" s="2">
        <f t="shared" si="11"/>
        <v>0.15000000002328306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153462</v>
      </c>
      <c r="D812" s="1">
        <f>'PR-RAS'!E819</f>
        <v>141089.34</v>
      </c>
      <c r="E812" s="1">
        <v>0</v>
      </c>
      <c r="F812" s="1">
        <v>0</v>
      </c>
      <c r="G812" s="2">
        <f t="shared" si="18"/>
        <v>353304.59148</v>
      </c>
      <c r="H812" s="2">
        <f t="shared" si="19"/>
        <v>0.33999999999650754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11050</v>
      </c>
      <c r="D821" s="1">
        <f>'PR-RAS'!E828</f>
        <v>12000</v>
      </c>
      <c r="E821" s="1">
        <v>0</v>
      </c>
      <c r="F821" s="1">
        <v>0</v>
      </c>
      <c r="G821" s="2">
        <f t="shared" si="18"/>
        <v>28741</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23891116</v>
      </c>
      <c r="D984" s="6">
        <f>BILANCA!E6</f>
        <v>37286305.899999999</v>
      </c>
      <c r="E984" s="6">
        <v>0</v>
      </c>
      <c r="F984" s="6">
        <v>0</v>
      </c>
      <c r="G984" s="7">
        <f t="shared" ref="G984:G1241" si="22">B984/1000*C984+B984/500*D984</f>
        <v>98463.727799999993</v>
      </c>
      <c r="H984" s="7">
        <f t="shared" si="19"/>
        <v>0.10000000149011612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11714982</v>
      </c>
      <c r="D985" s="1">
        <f>BILANCA!E7</f>
        <v>20014641.460000001</v>
      </c>
      <c r="E985" s="1">
        <v>0</v>
      </c>
      <c r="F985" s="1">
        <v>0</v>
      </c>
      <c r="G985" s="2">
        <f t="shared" si="22"/>
        <v>103488.52984</v>
      </c>
      <c r="H985" s="2">
        <f t="shared" si="19"/>
        <v>0.46000000089406967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21806</v>
      </c>
      <c r="D986" s="1">
        <f>BILANCA!E8</f>
        <v>396201.87999999995</v>
      </c>
      <c r="E986" s="1">
        <v>0</v>
      </c>
      <c r="F986" s="1">
        <v>0</v>
      </c>
      <c r="G986" s="2">
        <f t="shared" si="22"/>
        <v>2442.6292799999997</v>
      </c>
      <c r="H986" s="2">
        <f t="shared" si="19"/>
        <v>0.12000000005355105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328714</v>
      </c>
      <c r="D988" s="1">
        <f>BILANCA!E10</f>
        <v>715264.08</v>
      </c>
      <c r="E988" s="1">
        <v>0</v>
      </c>
      <c r="F988" s="1">
        <v>0</v>
      </c>
      <c r="G988" s="2">
        <f t="shared" si="22"/>
        <v>8796.2108000000007</v>
      </c>
      <c r="H988" s="2">
        <f t="shared" si="19"/>
        <v>7.9999999958090484E-2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306908</v>
      </c>
      <c r="D989" s="1">
        <f>BILANCA!E11</f>
        <v>319062.2</v>
      </c>
      <c r="E989" s="1">
        <v>0</v>
      </c>
      <c r="F989" s="1">
        <v>0</v>
      </c>
      <c r="G989" s="2">
        <f t="shared" si="22"/>
        <v>5670.1944000000003</v>
      </c>
      <c r="H989" s="2">
        <f t="shared" si="19"/>
        <v>0.20000000001164153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10710121</v>
      </c>
      <c r="D990" s="1">
        <f>BILANCA!E12</f>
        <v>10509229.9</v>
      </c>
      <c r="E990" s="1">
        <v>0</v>
      </c>
      <c r="F990" s="1">
        <v>0</v>
      </c>
      <c r="G990" s="2">
        <f t="shared" si="22"/>
        <v>222100.06560000003</v>
      </c>
      <c r="H990" s="2">
        <f t="shared" si="19"/>
        <v>9.999999962747097E-2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7206769</v>
      </c>
      <c r="D991" s="1">
        <f>BILANCA!E13</f>
        <v>7017220.3600000003</v>
      </c>
      <c r="E991" s="1">
        <v>0</v>
      </c>
      <c r="F991" s="1">
        <v>0</v>
      </c>
      <c r="G991" s="2">
        <f t="shared" si="22"/>
        <v>169929.67775999999</v>
      </c>
      <c r="H991" s="2">
        <f t="shared" si="19"/>
        <v>0.36000000033527613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15163877</v>
      </c>
      <c r="D993" s="1">
        <f>BILANCA!E15</f>
        <v>15163877.140000001</v>
      </c>
      <c r="E993" s="1">
        <v>0</v>
      </c>
      <c r="F993" s="1">
        <v>0</v>
      </c>
      <c r="G993" s="2">
        <f t="shared" si="22"/>
        <v>454916.31279999996</v>
      </c>
      <c r="H993" s="2">
        <f t="shared" si="19"/>
        <v>0.14000000059604645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7957108</v>
      </c>
      <c r="D996" s="1">
        <f>BILANCA!E18</f>
        <v>8146656.7800000003</v>
      </c>
      <c r="E996" s="1">
        <v>0</v>
      </c>
      <c r="F996" s="1">
        <v>0</v>
      </c>
      <c r="G996" s="2">
        <f t="shared" si="22"/>
        <v>315255.48028000002</v>
      </c>
      <c r="H996" s="2">
        <f t="shared" si="19"/>
        <v>0.21999999973922968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563427</v>
      </c>
      <c r="D997" s="1">
        <f>BILANCA!E19</f>
        <v>524928.29000000097</v>
      </c>
      <c r="E997" s="1">
        <v>0</v>
      </c>
      <c r="F997" s="1">
        <v>0</v>
      </c>
      <c r="G997" s="2">
        <f t="shared" si="22"/>
        <v>22585.970120000027</v>
      </c>
      <c r="H997" s="2">
        <f t="shared" si="19"/>
        <v>0.29000000096857548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3979033</v>
      </c>
      <c r="D998" s="1">
        <f>BILANCA!E20</f>
        <v>3730694.08</v>
      </c>
      <c r="E998" s="1">
        <v>0</v>
      </c>
      <c r="F998" s="1">
        <v>0</v>
      </c>
      <c r="G998" s="2">
        <f t="shared" si="22"/>
        <v>171606.3174</v>
      </c>
      <c r="H998" s="2">
        <f t="shared" si="19"/>
        <v>8.0000000074505806E-2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1164177</v>
      </c>
      <c r="D999" s="1">
        <f>BILANCA!E21</f>
        <v>1188580.3600000001</v>
      </c>
      <c r="E999" s="1">
        <v>0</v>
      </c>
      <c r="F999" s="1">
        <v>0</v>
      </c>
      <c r="G999" s="2">
        <f t="shared" si="22"/>
        <v>56661.403520000007</v>
      </c>
      <c r="H999" s="2">
        <f t="shared" si="19"/>
        <v>0.36000000010244548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369098</v>
      </c>
      <c r="D1000" s="1">
        <f>BILANCA!E22</f>
        <v>404290.57</v>
      </c>
      <c r="E1000" s="1">
        <v>0</v>
      </c>
      <c r="F1000" s="1">
        <v>0</v>
      </c>
      <c r="G1000" s="2">
        <f t="shared" si="22"/>
        <v>20020.545380000003</v>
      </c>
      <c r="H1000" s="2">
        <f t="shared" si="19"/>
        <v>0.42999999999301508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1051230</v>
      </c>
      <c r="D1002" s="1">
        <f>BILANCA!E24</f>
        <v>912606.65</v>
      </c>
      <c r="E1002" s="1">
        <v>0</v>
      </c>
      <c r="F1002" s="1">
        <v>0</v>
      </c>
      <c r="G1002" s="2">
        <f t="shared" si="22"/>
        <v>54652.422699999996</v>
      </c>
      <c r="H1002" s="2">
        <f t="shared" si="19"/>
        <v>0.34999999997671694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360039</v>
      </c>
      <c r="D1003" s="1">
        <f>BILANCA!E25</f>
        <v>357390.91</v>
      </c>
      <c r="E1003" s="1">
        <v>0</v>
      </c>
      <c r="F1003" s="1">
        <v>0</v>
      </c>
      <c r="G1003" s="2">
        <f t="shared" si="22"/>
        <v>21496.416399999998</v>
      </c>
      <c r="H1003" s="2">
        <f t="shared" si="19"/>
        <v>9.0000000025611371E-2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432955</v>
      </c>
      <c r="D1004" s="1">
        <f>BILANCA!E26</f>
        <v>409169.01</v>
      </c>
      <c r="E1004" s="1">
        <v>0</v>
      </c>
      <c r="F1004" s="1">
        <v>0</v>
      </c>
      <c r="G1004" s="2">
        <f t="shared" si="22"/>
        <v>26277.153420000002</v>
      </c>
      <c r="H1004" s="2">
        <f t="shared" si="19"/>
        <v>1.0000000009313226E-2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6793105</v>
      </c>
      <c r="D1006" s="1">
        <f>BILANCA!E28</f>
        <v>6477803.29</v>
      </c>
      <c r="E1006" s="1">
        <v>0</v>
      </c>
      <c r="F1006" s="1">
        <v>0</v>
      </c>
      <c r="G1006" s="2">
        <f t="shared" si="22"/>
        <v>454220.36633999995</v>
      </c>
      <c r="H1006" s="2">
        <f t="shared" si="19"/>
        <v>0.2900000000372529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2938574</v>
      </c>
      <c r="D1013" s="1">
        <f>BILANCA!E35</f>
        <v>2966888.1599999997</v>
      </c>
      <c r="E1013" s="1">
        <v>0</v>
      </c>
      <c r="F1013" s="1">
        <v>0</v>
      </c>
      <c r="G1013" s="2">
        <f t="shared" si="22"/>
        <v>266170.50959999999</v>
      </c>
      <c r="H1013" s="2">
        <f t="shared" si="19"/>
        <v>0.15999999968335032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2925227</v>
      </c>
      <c r="D1014" s="1">
        <f>BILANCA!E36</f>
        <v>2953540.76</v>
      </c>
      <c r="E1014" s="1">
        <v>0</v>
      </c>
      <c r="F1014" s="1">
        <v>0</v>
      </c>
      <c r="G1014" s="2">
        <f t="shared" si="22"/>
        <v>273801.56412</v>
      </c>
      <c r="H1014" s="2">
        <f t="shared" si="19"/>
        <v>0.24000000022351742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13347</v>
      </c>
      <c r="D1015" s="1">
        <f>BILANCA!E37</f>
        <v>13347.4</v>
      </c>
      <c r="E1015" s="1">
        <v>0</v>
      </c>
      <c r="F1015" s="1">
        <v>0</v>
      </c>
      <c r="G1015" s="2">
        <f t="shared" si="22"/>
        <v>1281.3376000000001</v>
      </c>
      <c r="H1015" s="2">
        <f t="shared" si="19"/>
        <v>0.3999999999996362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1351</v>
      </c>
      <c r="D1023" s="1">
        <f>BILANCA!E45</f>
        <v>193.09000000001106</v>
      </c>
      <c r="E1023" s="1">
        <v>0</v>
      </c>
      <c r="F1023" s="1">
        <v>0</v>
      </c>
      <c r="G1023" s="2">
        <f t="shared" si="22"/>
        <v>69.487200000000882</v>
      </c>
      <c r="H1023" s="2">
        <f t="shared" si="19"/>
        <v>9.0000000011059456E-2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65893</v>
      </c>
      <c r="D1025" s="1">
        <f>BILANCA!E47</f>
        <v>65892.5</v>
      </c>
      <c r="E1025" s="1">
        <v>0</v>
      </c>
      <c r="F1025" s="1">
        <v>0</v>
      </c>
      <c r="G1025" s="2">
        <f t="shared" si="22"/>
        <v>8302.4760000000006</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16807</v>
      </c>
      <c r="D1026" s="1">
        <f>BILANCA!E48</f>
        <v>16807.82</v>
      </c>
      <c r="E1026" s="1">
        <v>0</v>
      </c>
      <c r="F1026" s="1">
        <v>0</v>
      </c>
      <c r="G1026" s="2">
        <f t="shared" si="22"/>
        <v>2168.1735199999998</v>
      </c>
      <c r="H1026" s="2">
        <f t="shared" si="19"/>
        <v>0.18000000000029104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81349</v>
      </c>
      <c r="D1028" s="1">
        <f>BILANCA!E50</f>
        <v>82507.23</v>
      </c>
      <c r="E1028" s="1">
        <v>0</v>
      </c>
      <c r="F1028" s="1">
        <v>0</v>
      </c>
      <c r="G1028" s="2">
        <f t="shared" si="22"/>
        <v>11086.3557</v>
      </c>
      <c r="H1028" s="2">
        <f t="shared" si="19"/>
        <v>0.22999999999592546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778801</v>
      </c>
      <c r="D1032" s="1">
        <f>BILANCA!E54</f>
        <v>917178.74</v>
      </c>
      <c r="E1032" s="1">
        <v>0</v>
      </c>
      <c r="F1032" s="1">
        <v>0</v>
      </c>
      <c r="G1032" s="2">
        <f t="shared" si="22"/>
        <v>128044.76552000002</v>
      </c>
      <c r="H1032" s="2">
        <f t="shared" si="19"/>
        <v>0.26000000000931323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778801</v>
      </c>
      <c r="D1033" s="1">
        <f>BILANCA!E55</f>
        <v>917178.74</v>
      </c>
      <c r="E1033" s="1">
        <v>0</v>
      </c>
      <c r="F1033" s="1">
        <v>0</v>
      </c>
      <c r="G1033" s="2">
        <f t="shared" si="22"/>
        <v>130657.92400000001</v>
      </c>
      <c r="H1033" s="2">
        <f t="shared" si="19"/>
        <v>0.26000000000931323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983055</v>
      </c>
      <c r="D1034" s="1">
        <f>BILANCA!E56</f>
        <v>9109209.6799999997</v>
      </c>
      <c r="E1034" s="1">
        <v>0</v>
      </c>
      <c r="F1034" s="1">
        <v>0</v>
      </c>
      <c r="G1034" s="2">
        <f t="shared" si="22"/>
        <v>979275.19235999999</v>
      </c>
      <c r="H1034" s="2">
        <f t="shared" si="19"/>
        <v>0.32000000029802322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983055</v>
      </c>
      <c r="D1035" s="1">
        <f>BILANCA!E57</f>
        <v>9109209.6799999997</v>
      </c>
      <c r="E1035" s="1">
        <v>0</v>
      </c>
      <c r="F1035" s="1">
        <v>0</v>
      </c>
      <c r="G1035" s="2">
        <f t="shared" si="22"/>
        <v>998476.66671999986</v>
      </c>
      <c r="H1035" s="2">
        <f t="shared" si="19"/>
        <v>0.32000000029802322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12176134</v>
      </c>
      <c r="D1046" s="1">
        <f>BILANCA!E68</f>
        <v>17271664.439999998</v>
      </c>
      <c r="E1046" s="1">
        <v>0</v>
      </c>
      <c r="F1046" s="1">
        <v>0</v>
      </c>
      <c r="G1046" s="2">
        <f t="shared" si="22"/>
        <v>2943326.1614399999</v>
      </c>
      <c r="H1046" s="2">
        <f t="shared" si="19"/>
        <v>0.43999999761581421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9872295</v>
      </c>
      <c r="D1047" s="1">
        <f>BILANCA!E69</f>
        <v>15009651.92</v>
      </c>
      <c r="E1047" s="1">
        <v>0</v>
      </c>
      <c r="F1047" s="1">
        <v>0</v>
      </c>
      <c r="G1047" s="2">
        <f t="shared" si="22"/>
        <v>2553062.3257599999</v>
      </c>
      <c r="H1047" s="2">
        <f t="shared" si="19"/>
        <v>8.0000000074505806E-2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9865876</v>
      </c>
      <c r="D1048" s="1">
        <f>BILANCA!E70</f>
        <v>15005957.18</v>
      </c>
      <c r="E1048" s="1">
        <v>0</v>
      </c>
      <c r="F1048" s="1">
        <v>0</v>
      </c>
      <c r="G1048" s="2">
        <f t="shared" si="22"/>
        <v>2592056.3733999999</v>
      </c>
      <c r="H1048" s="2">
        <f t="shared" si="19"/>
        <v>0.17999999970197678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9865876</v>
      </c>
      <c r="D1049" s="1">
        <f>BILANCA!E71</f>
        <v>15005957.18</v>
      </c>
      <c r="E1049" s="1">
        <v>0</v>
      </c>
      <c r="F1049" s="1">
        <v>0</v>
      </c>
      <c r="G1049" s="2">
        <f t="shared" si="22"/>
        <v>2631934.1637599999</v>
      </c>
      <c r="H1049" s="2">
        <f t="shared" si="19"/>
        <v>0.17999999970197678</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6419</v>
      </c>
      <c r="D1054" s="1">
        <f>BILANCA!E76</f>
        <v>3694.74</v>
      </c>
      <c r="E1054" s="1">
        <v>0</v>
      </c>
      <c r="F1054" s="1">
        <v>0</v>
      </c>
      <c r="G1054" s="2">
        <f t="shared" si="22"/>
        <v>980.40207999999984</v>
      </c>
      <c r="H1054" s="2">
        <f t="shared" si="19"/>
        <v>0.26000000000021828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170699</v>
      </c>
      <c r="D1056" s="1">
        <f>BILANCA!E78</f>
        <v>73665.539999999994</v>
      </c>
      <c r="E1056" s="1">
        <v>0</v>
      </c>
      <c r="F1056" s="1">
        <v>0</v>
      </c>
      <c r="G1056" s="2">
        <f t="shared" si="22"/>
        <v>23216.19584</v>
      </c>
      <c r="H1056" s="2">
        <f t="shared" si="19"/>
        <v>0.46000000000640284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4526</v>
      </c>
      <c r="D1061" s="1">
        <f>BILANCA!E83</f>
        <v>4236.25</v>
      </c>
      <c r="E1061" s="1">
        <v>0</v>
      </c>
      <c r="F1061" s="1">
        <v>0</v>
      </c>
      <c r="G1061" s="2">
        <f t="shared" si="22"/>
        <v>1013.883</v>
      </c>
      <c r="H1061" s="2">
        <f t="shared" si="19"/>
        <v>0.25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42</v>
      </c>
      <c r="D1062" s="1">
        <f>BILANCA!E84</f>
        <v>0</v>
      </c>
      <c r="E1062" s="1">
        <v>0</v>
      </c>
      <c r="F1062" s="1">
        <v>0</v>
      </c>
      <c r="G1062" s="2">
        <f t="shared" si="22"/>
        <v>3.3180000000000001</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166131</v>
      </c>
      <c r="D1064" s="1">
        <f>BILANCA!E86</f>
        <v>69429.289999999994</v>
      </c>
      <c r="E1064" s="1">
        <v>0</v>
      </c>
      <c r="F1064" s="1">
        <v>0</v>
      </c>
      <c r="G1064" s="2">
        <f t="shared" si="22"/>
        <v>24704.15598</v>
      </c>
      <c r="H1064" s="2">
        <f t="shared" si="19"/>
        <v>0.28999999999359716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1872</v>
      </c>
      <c r="D1124" s="1">
        <f>BILANCA!E146</f>
        <v>9865.39</v>
      </c>
      <c r="E1124" s="1">
        <v>0</v>
      </c>
      <c r="F1124" s="1">
        <v>0</v>
      </c>
      <c r="G1124" s="2">
        <f t="shared" si="22"/>
        <v>3045.9919799999998</v>
      </c>
      <c r="H1124" s="2">
        <f t="shared" si="23"/>
        <v>0.38999999999941792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1872</v>
      </c>
      <c r="D1138" s="1">
        <f>BILANCA!E160</f>
        <v>9865.39</v>
      </c>
      <c r="E1138" s="1">
        <v>0</v>
      </c>
      <c r="F1138" s="1">
        <v>0</v>
      </c>
      <c r="G1138" s="2">
        <f t="shared" si="22"/>
        <v>3348.4308999999998</v>
      </c>
      <c r="H1138" s="2">
        <f t="shared" si="23"/>
        <v>0.38999999999941792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2131268</v>
      </c>
      <c r="D1148" s="1">
        <f>BILANCA!E170</f>
        <v>2178481.59</v>
      </c>
      <c r="E1148" s="1">
        <v>0</v>
      </c>
      <c r="F1148" s="1">
        <v>0</v>
      </c>
      <c r="G1148" s="2">
        <f t="shared" si="22"/>
        <v>1070558.1447000001</v>
      </c>
      <c r="H1148" s="2">
        <f t="shared" si="23"/>
        <v>0.41000000014901161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2131268</v>
      </c>
      <c r="D1151" s="1">
        <f>BILANCA!E173</f>
        <v>2178481.59</v>
      </c>
      <c r="E1151" s="1">
        <v>0</v>
      </c>
      <c r="F1151" s="1">
        <v>0</v>
      </c>
      <c r="G1151" s="2">
        <f t="shared" si="22"/>
        <v>1090022.83824</v>
      </c>
      <c r="H1151" s="2">
        <f t="shared" si="23"/>
        <v>0.41000000014901161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23891116</v>
      </c>
      <c r="D1152" s="1">
        <f>BILANCA!E175</f>
        <v>37286305.900000006</v>
      </c>
      <c r="E1152" s="1">
        <v>0</v>
      </c>
      <c r="F1152" s="1">
        <v>0</v>
      </c>
      <c r="G1152" s="2">
        <f t="shared" si="22"/>
        <v>16640369.998200003</v>
      </c>
      <c r="H1152" s="2">
        <f t="shared" si="23"/>
        <v>9.9999994039535522E-2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2382955</v>
      </c>
      <c r="D1153" s="1">
        <f>BILANCA!E176</f>
        <v>2583070.5299999998</v>
      </c>
      <c r="E1153" s="1">
        <v>0</v>
      </c>
      <c r="F1153" s="1">
        <v>0</v>
      </c>
      <c r="G1153" s="2">
        <f t="shared" si="22"/>
        <v>1283346.3302</v>
      </c>
      <c r="H1153" s="2">
        <f t="shared" si="23"/>
        <v>0.47000000020489097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2382955</v>
      </c>
      <c r="D1154" s="1">
        <f>BILANCA!E177</f>
        <v>2581057.3699999996</v>
      </c>
      <c r="E1154" s="1">
        <v>0</v>
      </c>
      <c r="F1154" s="1">
        <v>0</v>
      </c>
      <c r="G1154" s="2">
        <f t="shared" si="22"/>
        <v>1290206.92554</v>
      </c>
      <c r="H1154" s="2">
        <f t="shared" si="23"/>
        <v>0.36999999964609742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2040091</v>
      </c>
      <c r="D1155" s="1">
        <f>BILANCA!E178</f>
        <v>2162274.92</v>
      </c>
      <c r="E1155" s="1">
        <v>0</v>
      </c>
      <c r="F1155" s="1">
        <v>0</v>
      </c>
      <c r="G1155" s="2">
        <f t="shared" si="22"/>
        <v>1094718.2244799999</v>
      </c>
      <c r="H1155" s="2">
        <f t="shared" si="23"/>
        <v>8.0000000074505806E-2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281344</v>
      </c>
      <c r="D1156" s="1">
        <f>BILANCA!E179</f>
        <v>356064.38</v>
      </c>
      <c r="E1156" s="1">
        <v>0</v>
      </c>
      <c r="F1156" s="1">
        <v>0</v>
      </c>
      <c r="G1156" s="2">
        <f t="shared" si="22"/>
        <v>171870.78748</v>
      </c>
      <c r="H1156" s="2">
        <f t="shared" si="23"/>
        <v>0.38000000000465661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1199</v>
      </c>
      <c r="D1157" s="1">
        <f>BILANCA!E180</f>
        <v>1441.82</v>
      </c>
      <c r="E1157" s="1">
        <v>0</v>
      </c>
      <c r="F1157" s="1">
        <v>0</v>
      </c>
      <c r="G1157" s="2">
        <f t="shared" si="22"/>
        <v>710.37935999999991</v>
      </c>
      <c r="H1157" s="2">
        <f t="shared" si="23"/>
        <v>0.18000000000006366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1199</v>
      </c>
      <c r="D1160" s="1">
        <f>BILANCA!E183</f>
        <v>1441.82</v>
      </c>
      <c r="E1160" s="1">
        <v>0</v>
      </c>
      <c r="F1160" s="1">
        <v>0</v>
      </c>
      <c r="G1160" s="2">
        <f t="shared" si="22"/>
        <v>722.62727999999993</v>
      </c>
      <c r="H1160" s="2">
        <f t="shared" si="23"/>
        <v>0.18000000000006366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60321</v>
      </c>
      <c r="D1165" s="1">
        <f>BILANCA!E188</f>
        <v>61276.25</v>
      </c>
      <c r="E1165" s="1">
        <v>0</v>
      </c>
      <c r="F1165" s="1">
        <v>0</v>
      </c>
      <c r="G1165" s="2">
        <f t="shared" si="22"/>
        <v>33282.976999999999</v>
      </c>
      <c r="H1165" s="2">
        <f t="shared" si="23"/>
        <v>0.25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2013.16</v>
      </c>
      <c r="E1166" s="1">
        <v>0</v>
      </c>
      <c r="F1166" s="1">
        <v>0</v>
      </c>
      <c r="G1166" s="2">
        <f t="shared" si="22"/>
        <v>736.81655999999998</v>
      </c>
      <c r="H1166" s="2">
        <f t="shared" si="23"/>
        <v>0.16000000000008185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21508161</v>
      </c>
      <c r="D1214" s="1">
        <f>BILANCA!E237</f>
        <v>34703235.370000005</v>
      </c>
      <c r="E1214" s="1">
        <v>0</v>
      </c>
      <c r="F1214" s="1">
        <v>0</v>
      </c>
      <c r="G1214" s="2">
        <f t="shared" si="22"/>
        <v>21001279.931940004</v>
      </c>
      <c r="H1214" s="2">
        <f t="shared" si="23"/>
        <v>0.37000000476837158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11714983</v>
      </c>
      <c r="D1215" s="1">
        <f>BILANCA!E238</f>
        <v>20014641.460000001</v>
      </c>
      <c r="E1215" s="1">
        <v>0</v>
      </c>
      <c r="F1215" s="1">
        <v>0</v>
      </c>
      <c r="G1215" s="2">
        <f t="shared" si="22"/>
        <v>12004669.693440001</v>
      </c>
      <c r="H1215" s="2">
        <f t="shared" si="23"/>
        <v>0.46000000089406967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11714983</v>
      </c>
      <c r="D1216" s="1">
        <f>BILANCA!E239</f>
        <v>20014641.460000001</v>
      </c>
      <c r="E1216" s="1">
        <v>0</v>
      </c>
      <c r="F1216" s="1">
        <v>0</v>
      </c>
      <c r="G1216" s="2">
        <f t="shared" si="22"/>
        <v>12056413.959360002</v>
      </c>
      <c r="H1216" s="2">
        <f t="shared" si="23"/>
        <v>0.46000000089406967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11577302</v>
      </c>
      <c r="D1217" s="1">
        <f>BILANCA!E240</f>
        <v>19876960.210000001</v>
      </c>
      <c r="E1217" s="1">
        <v>0</v>
      </c>
      <c r="F1217" s="1">
        <v>0</v>
      </c>
      <c r="G1217" s="2">
        <f t="shared" si="22"/>
        <v>12011506.04628</v>
      </c>
      <c r="H1217" s="2">
        <f t="shared" si="23"/>
        <v>0.21000000089406967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137681</v>
      </c>
      <c r="D1218" s="1">
        <f>BILANCA!E241</f>
        <v>137681.25</v>
      </c>
      <c r="E1218" s="1">
        <v>0</v>
      </c>
      <c r="F1218" s="1">
        <v>0</v>
      </c>
      <c r="G1218" s="2">
        <f t="shared" si="22"/>
        <v>97065.222499999989</v>
      </c>
      <c r="H1218" s="2">
        <f t="shared" si="23"/>
        <v>0.25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9630993</v>
      </c>
      <c r="D1222" s="1">
        <f>BILANCA!E245</f>
        <v>14291698.209999999</v>
      </c>
      <c r="E1222" s="1">
        <v>0</v>
      </c>
      <c r="F1222" s="1">
        <v>0</v>
      </c>
      <c r="G1222" s="2">
        <f t="shared" si="22"/>
        <v>9133239.0713799987</v>
      </c>
      <c r="H1222" s="2">
        <f t="shared" si="23"/>
        <v>0.20999999903142452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9848546</v>
      </c>
      <c r="D1223" s="1">
        <f>BILANCA!E246</f>
        <v>15893977.51</v>
      </c>
      <c r="E1223" s="1">
        <v>0</v>
      </c>
      <c r="F1223" s="1">
        <v>0</v>
      </c>
      <c r="G1223" s="2">
        <f t="shared" si="22"/>
        <v>9992760.2447999995</v>
      </c>
      <c r="H1223" s="2">
        <f t="shared" si="23"/>
        <v>0.49000000022351742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9848546</v>
      </c>
      <c r="D1224" s="1">
        <f>BILANCA!E247</f>
        <v>15893977.51</v>
      </c>
      <c r="E1224" s="1">
        <v>0</v>
      </c>
      <c r="F1224" s="1">
        <v>0</v>
      </c>
      <c r="G1224" s="2">
        <f t="shared" si="22"/>
        <v>10034396.745820001</v>
      </c>
      <c r="H1224" s="2">
        <f t="shared" si="23"/>
        <v>0.49000000022351742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217553</v>
      </c>
      <c r="D1227" s="1">
        <f>BILANCA!E250</f>
        <v>1602279.3</v>
      </c>
      <c r="E1227" s="1">
        <v>0</v>
      </c>
      <c r="F1227" s="1">
        <v>0</v>
      </c>
      <c r="G1227" s="2">
        <f t="shared" si="22"/>
        <v>834995.2304</v>
      </c>
      <c r="H1227" s="2">
        <f t="shared" si="23"/>
        <v>0.30000000004656613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217553</v>
      </c>
      <c r="D1229" s="1">
        <f>BILANCA!E252</f>
        <v>1602279.3</v>
      </c>
      <c r="E1229" s="1">
        <v>0</v>
      </c>
      <c r="F1229" s="1">
        <v>0</v>
      </c>
      <c r="G1229" s="2">
        <f t="shared" si="22"/>
        <v>841839.45360000012</v>
      </c>
      <c r="H1229" s="2">
        <f t="shared" si="23"/>
        <v>0.30000000004656613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8482</v>
      </c>
      <c r="D1231" s="1">
        <f>BILANCA!E254</f>
        <v>4881.93</v>
      </c>
      <c r="E1231" s="1">
        <v>0</v>
      </c>
      <c r="F1231" s="1">
        <v>0</v>
      </c>
      <c r="G1231" s="2">
        <f>B1231/1000*C1231+B1231/500*D1231</f>
        <v>4524.9732800000002</v>
      </c>
      <c r="H1231" s="2">
        <f>ABS(C1231-ROUND(C1231,0))+ABS(D1231-ROUND(D1231,0))</f>
        <v>6.9999999999708962E-2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170667</v>
      </c>
      <c r="D1232" s="1">
        <f>BILANCA!E255</f>
        <v>401777.63</v>
      </c>
      <c r="E1232" s="1">
        <v>0</v>
      </c>
      <c r="F1232" s="1">
        <v>0</v>
      </c>
      <c r="G1232" s="2">
        <f t="shared" si="22"/>
        <v>242581.34273999999</v>
      </c>
      <c r="H1232" s="2">
        <f t="shared" si="23"/>
        <v>0.36999999999534339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1544647</v>
      </c>
      <c r="D1236" s="1">
        <f>BILANCA!E259</f>
        <v>9775421.3900000006</v>
      </c>
      <c r="E1236" s="1">
        <v>0</v>
      </c>
      <c r="F1236" s="1">
        <v>0</v>
      </c>
      <c r="G1236" s="2">
        <f t="shared" si="22"/>
        <v>5337158.9143399997</v>
      </c>
      <c r="H1236" s="2">
        <f t="shared" si="23"/>
        <v>0.39000000059604645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1544647</v>
      </c>
      <c r="D1237" s="1">
        <f>BILANCA!E260</f>
        <v>9775421.3900000006</v>
      </c>
      <c r="E1237" s="1">
        <v>0</v>
      </c>
      <c r="F1237" s="1">
        <v>0</v>
      </c>
      <c r="G1237" s="2">
        <f t="shared" si="22"/>
        <v>5358254.4041200001</v>
      </c>
      <c r="H1237" s="2">
        <f t="shared" si="23"/>
        <v>0.39000000059604645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1342</v>
      </c>
      <c r="D1240" s="1">
        <f>BILANCA!E264</f>
        <v>6679.39</v>
      </c>
      <c r="E1240" s="1">
        <v>0</v>
      </c>
      <c r="F1240" s="1">
        <v>0</v>
      </c>
      <c r="G1240" s="2">
        <f t="shared" si="22"/>
        <v>3778.1004600000006</v>
      </c>
      <c r="H1240" s="2">
        <f t="shared" si="23"/>
        <v>0.39000000000032742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530</v>
      </c>
      <c r="D1241" s="1">
        <f>BILANCA!E265</f>
        <v>3186</v>
      </c>
      <c r="E1241" s="1">
        <v>0</v>
      </c>
      <c r="F1241" s="1">
        <v>0</v>
      </c>
      <c r="G1241" s="2">
        <f t="shared" si="22"/>
        <v>1780.7160000000001</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38775</v>
      </c>
      <c r="D1244" s="1">
        <f>BILANCA!E268</f>
        <v>11384.19</v>
      </c>
      <c r="E1244" s="1">
        <v>0</v>
      </c>
      <c r="F1244" s="1">
        <v>0</v>
      </c>
      <c r="G1244" s="2">
        <f t="shared" si="24"/>
        <v>16062.822179999999</v>
      </c>
      <c r="H1244" s="2">
        <f t="shared" si="23"/>
        <v>0.19000000000050932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58643</v>
      </c>
      <c r="D1245" s="1">
        <f>BILANCA!E269</f>
        <v>0</v>
      </c>
      <c r="E1245" s="1">
        <v>0</v>
      </c>
      <c r="F1245" s="1">
        <v>0</v>
      </c>
      <c r="G1245" s="2">
        <f t="shared" si="24"/>
        <v>15364.466</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56336</v>
      </c>
      <c r="D1247" s="1">
        <f>BILANCA!E271</f>
        <v>58045.1</v>
      </c>
      <c r="E1247" s="1">
        <v>0</v>
      </c>
      <c r="F1247" s="1">
        <v>0</v>
      </c>
      <c r="G1247" s="2">
        <f t="shared" si="24"/>
        <v>45520.516799999998</v>
      </c>
      <c r="H1247" s="2">
        <f t="shared" si="23"/>
        <v>9.9999999998544808E-2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2382955</v>
      </c>
      <c r="D1263" s="1">
        <f>BILANCA!E287</f>
        <v>35207.08</v>
      </c>
      <c r="E1263" s="1">
        <v>0</v>
      </c>
      <c r="F1263" s="1">
        <v>0</v>
      </c>
      <c r="G1263" s="2">
        <f t="shared" si="24"/>
        <v>686943.36479999998</v>
      </c>
      <c r="H1263" s="2">
        <f t="shared" si="23"/>
        <v>8.000000000174623E-2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2545850.29</v>
      </c>
      <c r="E1264" s="1">
        <v>0</v>
      </c>
      <c r="F1264" s="1">
        <v>0</v>
      </c>
      <c r="G1264" s="2">
        <f t="shared" si="24"/>
        <v>1430767.8629800002</v>
      </c>
      <c r="H1264" s="2">
        <f t="shared" si="23"/>
        <v>0.2900000000372529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2013.16</v>
      </c>
      <c r="E1265" s="1">
        <v>0</v>
      </c>
      <c r="F1265" s="1">
        <v>0</v>
      </c>
      <c r="G1265" s="2">
        <f t="shared" si="24"/>
        <v>1135.4222399999999</v>
      </c>
      <c r="H1265" s="2">
        <f t="shared" si="23"/>
        <v>0.16000000000008185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13398</v>
      </c>
      <c r="D1275" s="1">
        <f>BILANCA!E299</f>
        <v>1500</v>
      </c>
      <c r="E1275" s="1">
        <v>0</v>
      </c>
      <c r="F1275" s="1">
        <v>0</v>
      </c>
      <c r="G1275" s="2">
        <f t="shared" si="24"/>
        <v>4788.2160000000003</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38775</v>
      </c>
      <c r="D1278" s="1">
        <f>BILANCA!E302</f>
        <v>0</v>
      </c>
      <c r="E1278" s="1">
        <v>0</v>
      </c>
      <c r="F1278" s="1">
        <v>0</v>
      </c>
      <c r="G1278" s="2">
        <f t="shared" si="24"/>
        <v>11438.625</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32062867</v>
      </c>
      <c r="D1408" s="1">
        <f>'RAS-funkcijski'!E114</f>
        <v>45029456.220000006</v>
      </c>
      <c r="E1408" s="1">
        <v>0</v>
      </c>
      <c r="F1408" s="1">
        <v>0</v>
      </c>
      <c r="G1408" s="2">
        <f t="shared" si="24"/>
        <v>13433395.738400001</v>
      </c>
      <c r="H1408" s="2">
        <f t="shared" si="27"/>
        <v>0.2200000062584877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31677938</v>
      </c>
      <c r="D1416" s="1">
        <f>'RAS-funkcijski'!E122</f>
        <v>44126872.200000003</v>
      </c>
      <c r="E1416" s="1">
        <v>0</v>
      </c>
      <c r="F1416" s="1">
        <v>0</v>
      </c>
      <c r="G1416" s="2">
        <f t="shared" si="24"/>
        <v>14151938.5232</v>
      </c>
      <c r="H1416" s="2">
        <f t="shared" si="27"/>
        <v>0.20000000298023224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20273880</v>
      </c>
      <c r="D1417" s="1">
        <f>'RAS-funkcijski'!E123</f>
        <v>28241198.210000001</v>
      </c>
      <c r="E1417" s="1">
        <v>0</v>
      </c>
      <c r="F1417" s="1">
        <v>0</v>
      </c>
      <c r="G1417" s="2">
        <f t="shared" si="24"/>
        <v>9133996.8939800002</v>
      </c>
      <c r="H1417" s="2">
        <f t="shared" si="27"/>
        <v>0.21000000089406967</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11404058</v>
      </c>
      <c r="D1418" s="1">
        <f>'RAS-funkcijski'!E124</f>
        <v>15885673.99</v>
      </c>
      <c r="E1418" s="1">
        <v>0</v>
      </c>
      <c r="F1418" s="1">
        <v>0</v>
      </c>
      <c r="G1418" s="2">
        <f t="shared" si="24"/>
        <v>5181048.7176000001</v>
      </c>
      <c r="H1418" s="2">
        <f t="shared" si="27"/>
        <v>9.9999997764825821E-3</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384929</v>
      </c>
      <c r="D1421" s="1">
        <f>'RAS-funkcijski'!E127</f>
        <v>902584.02</v>
      </c>
      <c r="E1421" s="1">
        <v>0</v>
      </c>
      <c r="F1421" s="1">
        <v>0</v>
      </c>
      <c r="G1421" s="2">
        <f t="shared" si="24"/>
        <v>269381.93592000002</v>
      </c>
      <c r="H1421" s="2">
        <f t="shared" si="27"/>
        <v>2.0000000018626451E-2</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32062867</v>
      </c>
      <c r="D1435" s="13">
        <f>'RAS-funkcijski'!E141</f>
        <v>45029456.220000006</v>
      </c>
      <c r="E1435" s="13">
        <v>0</v>
      </c>
      <c r="F1435" s="13">
        <v>0</v>
      </c>
      <c r="G1435" s="14">
        <f t="shared" si="24"/>
        <v>16730683.783280004</v>
      </c>
      <c r="H1435" s="14">
        <f t="shared" si="27"/>
        <v>0.2200000062584877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3083</v>
      </c>
      <c r="D1436" s="6">
        <f>'P-VRIO'!E5</f>
        <v>82954.67</v>
      </c>
      <c r="E1436" s="6">
        <v>0</v>
      </c>
      <c r="F1436" s="6">
        <v>0</v>
      </c>
      <c r="G1436" s="7">
        <f t="shared" si="24"/>
        <v>168.99233999999998</v>
      </c>
      <c r="H1436" s="7">
        <f t="shared" si="27"/>
        <v>0.33000000000174623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3083</v>
      </c>
      <c r="D1453" s="1">
        <f>'P-VRIO'!E22</f>
        <v>82954.67</v>
      </c>
      <c r="E1453" s="1">
        <v>0</v>
      </c>
      <c r="F1453" s="1">
        <v>0</v>
      </c>
      <c r="G1453" s="2">
        <f t="shared" si="24"/>
        <v>3041.8621199999998</v>
      </c>
      <c r="H1453" s="2">
        <f t="shared" si="27"/>
        <v>0.33000000000174623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3083</v>
      </c>
      <c r="D1454" s="1">
        <f>'P-VRIO'!E23</f>
        <v>82954.67</v>
      </c>
      <c r="E1454" s="1">
        <v>0</v>
      </c>
      <c r="F1454" s="1">
        <v>0</v>
      </c>
      <c r="G1454" s="2">
        <f t="shared" si="24"/>
        <v>3210.8544599999996</v>
      </c>
      <c r="H1454" s="2">
        <f t="shared" si="27"/>
        <v>0.33000000000174623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3083</v>
      </c>
      <c r="D1455" s="1">
        <f>'P-VRIO'!E24</f>
        <v>82954.67</v>
      </c>
      <c r="E1455" s="1">
        <v>0</v>
      </c>
      <c r="F1455" s="1">
        <v>0</v>
      </c>
      <c r="G1455" s="2">
        <f t="shared" si="24"/>
        <v>3379.8467999999998</v>
      </c>
      <c r="H1455" s="2">
        <f t="shared" si="27"/>
        <v>0.33000000000174623</v>
      </c>
      <c r="I1455" s="10">
        <f t="shared" ref="I1455:I1460" si="30">G1455*H1455</f>
        <v>1115.3494440059019</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2382955.5</v>
      </c>
      <c r="D1480" s="6"/>
      <c r="E1480" s="6">
        <v>0</v>
      </c>
      <c r="F1480" s="6">
        <v>0</v>
      </c>
      <c r="G1480" s="7">
        <f t="shared" ref="G1480:G1580" si="34">B1480/1000*C1480</f>
        <v>2382.9555</v>
      </c>
      <c r="H1480" s="7">
        <f t="shared" ref="H1480:H1580" si="35">ABS(C1480-ROUND(C1480,0))</f>
        <v>0.5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45390880.079999998</v>
      </c>
      <c r="D1481" s="1">
        <v>0</v>
      </c>
      <c r="E1481" s="1">
        <v>0</v>
      </c>
      <c r="F1481" s="1">
        <v>0</v>
      </c>
      <c r="G1481" s="2">
        <f t="shared" si="34"/>
        <v>90781.760160000005</v>
      </c>
      <c r="H1481" s="2">
        <f t="shared" si="35"/>
        <v>7.9999998211860657E-2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36655035.420000002</v>
      </c>
      <c r="D1483" s="1">
        <v>0</v>
      </c>
      <c r="E1483" s="1">
        <v>0</v>
      </c>
      <c r="F1483" s="1">
        <v>0</v>
      </c>
      <c r="G1483" s="2">
        <f t="shared" si="34"/>
        <v>146620.14168</v>
      </c>
      <c r="H1483" s="2">
        <f t="shared" si="35"/>
        <v>0.42000000178813934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26176141.43</v>
      </c>
      <c r="D1484" s="1">
        <v>0</v>
      </c>
      <c r="E1484" s="1">
        <v>0</v>
      </c>
      <c r="F1484" s="1">
        <v>0</v>
      </c>
      <c r="G1484" s="2">
        <f t="shared" si="34"/>
        <v>130880.70715</v>
      </c>
      <c r="H1484" s="2">
        <f t="shared" si="35"/>
        <v>0.42999999970197678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9806234.4100000001</v>
      </c>
      <c r="D1485" s="1">
        <v>0</v>
      </c>
      <c r="E1485" s="1">
        <v>0</v>
      </c>
      <c r="F1485" s="1">
        <v>0</v>
      </c>
      <c r="G1485" s="2">
        <f t="shared" si="34"/>
        <v>58837.406460000006</v>
      </c>
      <c r="H1485" s="2">
        <f t="shared" si="35"/>
        <v>0.41000000014901161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60532.72</v>
      </c>
      <c r="D1486" s="1">
        <v>0</v>
      </c>
      <c r="E1486" s="1">
        <v>0</v>
      </c>
      <c r="F1486" s="1">
        <v>0</v>
      </c>
      <c r="G1486" s="2">
        <f t="shared" si="34"/>
        <v>423.72904</v>
      </c>
      <c r="H1486" s="2">
        <f t="shared" si="35"/>
        <v>0.27999999999883585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27000</v>
      </c>
      <c r="D1489" s="1">
        <v>0</v>
      </c>
      <c r="E1489" s="1">
        <v>0</v>
      </c>
      <c r="F1489" s="1">
        <v>0</v>
      </c>
      <c r="G1489" s="2">
        <f t="shared" si="34"/>
        <v>270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165000</v>
      </c>
      <c r="D1490" s="1">
        <v>0</v>
      </c>
      <c r="E1490" s="1">
        <v>0</v>
      </c>
      <c r="F1490" s="1">
        <v>0</v>
      </c>
      <c r="G1490" s="2">
        <f t="shared" si="34"/>
        <v>1815</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420126.86</v>
      </c>
      <c r="D1491" s="1">
        <v>0</v>
      </c>
      <c r="E1491" s="1">
        <v>0</v>
      </c>
      <c r="F1491" s="1">
        <v>0</v>
      </c>
      <c r="G1491" s="2">
        <f t="shared" si="34"/>
        <v>5041.52232</v>
      </c>
      <c r="H1491" s="2">
        <f t="shared" si="35"/>
        <v>0.14000000001396984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8735844.6600000001</v>
      </c>
      <c r="D1492" s="1">
        <v>0</v>
      </c>
      <c r="E1492" s="1">
        <v>0</v>
      </c>
      <c r="F1492" s="1">
        <v>0</v>
      </c>
      <c r="G1492" s="2">
        <f t="shared" si="34"/>
        <v>113565.98058</v>
      </c>
      <c r="H1492" s="2">
        <f t="shared" si="35"/>
        <v>0.33999999985098839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45190765.049999997</v>
      </c>
      <c r="D1499" s="1">
        <v>0</v>
      </c>
      <c r="E1499" s="1">
        <v>0</v>
      </c>
      <c r="F1499" s="1">
        <v>0</v>
      </c>
      <c r="G1499" s="2">
        <f t="shared" si="34"/>
        <v>903815.30099999998</v>
      </c>
      <c r="H1499" s="2">
        <f t="shared" si="35"/>
        <v>4.9999997019767761E-2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36456933.549999997</v>
      </c>
      <c r="D1501" s="1">
        <v>0</v>
      </c>
      <c r="E1501" s="1">
        <v>0</v>
      </c>
      <c r="F1501" s="1">
        <v>0</v>
      </c>
      <c r="G1501" s="2">
        <f t="shared" si="34"/>
        <v>802052.53809999989</v>
      </c>
      <c r="H1501" s="2">
        <f t="shared" si="35"/>
        <v>0.45000000298023224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26053958.27</v>
      </c>
      <c r="D1502" s="1">
        <v>0</v>
      </c>
      <c r="E1502" s="1">
        <v>0</v>
      </c>
      <c r="F1502" s="1">
        <v>0</v>
      </c>
      <c r="G1502" s="2">
        <f t="shared" si="34"/>
        <v>599241.04021000001</v>
      </c>
      <c r="H1502" s="2">
        <f t="shared" si="35"/>
        <v>0.26999999955296516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9731513.6699999999</v>
      </c>
      <c r="D1503" s="1">
        <v>0</v>
      </c>
      <c r="E1503" s="1">
        <v>0</v>
      </c>
      <c r="F1503" s="1">
        <v>0</v>
      </c>
      <c r="G1503" s="2">
        <f t="shared" si="34"/>
        <v>233556.32808000001</v>
      </c>
      <c r="H1503" s="2">
        <f t="shared" si="35"/>
        <v>0.33000000007450581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60289.8</v>
      </c>
      <c r="D1504" s="1">
        <v>0</v>
      </c>
      <c r="E1504" s="1">
        <v>0</v>
      </c>
      <c r="F1504" s="1">
        <v>0</v>
      </c>
      <c r="G1504" s="2">
        <f t="shared" si="34"/>
        <v>1507.2450000000001</v>
      </c>
      <c r="H1504" s="2">
        <f t="shared" si="35"/>
        <v>0.19999999999708962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27000</v>
      </c>
      <c r="D1507" s="1">
        <v>0</v>
      </c>
      <c r="E1507" s="1">
        <v>0</v>
      </c>
      <c r="F1507" s="1">
        <v>0</v>
      </c>
      <c r="G1507" s="2">
        <f t="shared" si="34"/>
        <v>756</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165000</v>
      </c>
      <c r="D1508" s="1">
        <v>0</v>
      </c>
      <c r="E1508" s="1">
        <v>0</v>
      </c>
      <c r="F1508" s="1">
        <v>0</v>
      </c>
      <c r="G1508" s="2">
        <f t="shared" si="34"/>
        <v>4785</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419171.81</v>
      </c>
      <c r="D1509" s="1">
        <v>0</v>
      </c>
      <c r="E1509" s="1">
        <v>0</v>
      </c>
      <c r="F1509" s="1">
        <v>0</v>
      </c>
      <c r="G1509" s="2">
        <f t="shared" si="34"/>
        <v>12575.1543</v>
      </c>
      <c r="H1509" s="2">
        <f t="shared" si="35"/>
        <v>0.19000000000232831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8733831.5</v>
      </c>
      <c r="D1510" s="1">
        <v>0</v>
      </c>
      <c r="E1510" s="1">
        <v>0</v>
      </c>
      <c r="F1510" s="1">
        <v>0</v>
      </c>
      <c r="G1510" s="2">
        <f t="shared" si="34"/>
        <v>270748.77649999998</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2583070.5300000012</v>
      </c>
      <c r="D1517" s="1">
        <v>0</v>
      </c>
      <c r="E1517" s="1">
        <v>0</v>
      </c>
      <c r="F1517" s="1">
        <v>0</v>
      </c>
      <c r="G1517" s="2">
        <f t="shared" si="34"/>
        <v>98156.68014000004</v>
      </c>
      <c r="H1517" s="2">
        <f t="shared" si="35"/>
        <v>0.4699999988079071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37220.240000000005</v>
      </c>
      <c r="D1518" s="1">
        <v>0</v>
      </c>
      <c r="E1518" s="1">
        <v>0</v>
      </c>
      <c r="F1518" s="1">
        <v>0</v>
      </c>
      <c r="G1518" s="2">
        <f t="shared" si="34"/>
        <v>1451.5893600000002</v>
      </c>
      <c r="H1518" s="2">
        <f t="shared" si="35"/>
        <v>0.24000000000523869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35207.08</v>
      </c>
      <c r="D1524" s="1">
        <v>0</v>
      </c>
      <c r="E1524" s="1">
        <v>0</v>
      </c>
      <c r="F1524" s="1">
        <v>0</v>
      </c>
      <c r="G1524" s="2">
        <f t="shared" si="34"/>
        <v>1584.3186000000001</v>
      </c>
      <c r="H1524" s="2">
        <f t="shared" si="35"/>
        <v>8.000000000174623E-2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35207.08</v>
      </c>
      <c r="D1530" s="1">
        <v>0</v>
      </c>
      <c r="E1530" s="1">
        <v>0</v>
      </c>
      <c r="F1530" s="1">
        <v>0</v>
      </c>
      <c r="G1530" s="2">
        <f t="shared" si="34"/>
        <v>1795.5610799999999</v>
      </c>
      <c r="H1530" s="2">
        <f t="shared" si="35"/>
        <v>8.000000000174623E-2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29244.6</v>
      </c>
      <c r="D1531" s="1">
        <v>0</v>
      </c>
      <c r="E1531" s="1">
        <v>0</v>
      </c>
      <c r="F1531" s="1">
        <v>0</v>
      </c>
      <c r="G1531" s="2">
        <f t="shared" si="34"/>
        <v>1520.7191999999998</v>
      </c>
      <c r="H1531" s="2">
        <f t="shared" si="35"/>
        <v>0.40000000000145519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5962.48</v>
      </c>
      <c r="D1532" s="1">
        <v>0</v>
      </c>
      <c r="E1532" s="1">
        <v>0</v>
      </c>
      <c r="F1532" s="1">
        <v>0</v>
      </c>
      <c r="G1532" s="2">
        <f t="shared" si="34"/>
        <v>316.01143999999999</v>
      </c>
      <c r="H1532" s="2">
        <f t="shared" si="35"/>
        <v>0.47999999999956344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2013.16</v>
      </c>
      <c r="D1565" s="1">
        <v>0</v>
      </c>
      <c r="E1565" s="1">
        <v>0</v>
      </c>
      <c r="F1565" s="1">
        <v>0</v>
      </c>
      <c r="G1565" s="2">
        <f t="shared" si="34"/>
        <v>173.13175999999999</v>
      </c>
      <c r="H1565" s="2">
        <f t="shared" si="35"/>
        <v>0.16000000000008185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591.01</v>
      </c>
      <c r="D1566" s="1">
        <v>0</v>
      </c>
      <c r="E1566" s="1">
        <v>0</v>
      </c>
      <c r="F1566" s="1">
        <v>0</v>
      </c>
      <c r="G1566" s="2">
        <f t="shared" si="34"/>
        <v>51.417869999999994</v>
      </c>
      <c r="H1566" s="2">
        <f t="shared" si="35"/>
        <v>9.9999999999909051E-3</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1422.15</v>
      </c>
      <c r="D1567" s="1">
        <v>0</v>
      </c>
      <c r="E1567" s="1">
        <v>0</v>
      </c>
      <c r="F1567" s="1">
        <v>0</v>
      </c>
      <c r="G1567" s="2">
        <f t="shared" si="34"/>
        <v>125.14920000000001</v>
      </c>
      <c r="H1567" s="2">
        <f t="shared" si="35"/>
        <v>0.15000000000009095</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2545850.29</v>
      </c>
      <c r="D1576" s="1">
        <v>0</v>
      </c>
      <c r="E1576" s="1">
        <v>0</v>
      </c>
      <c r="F1576" s="1">
        <v>0</v>
      </c>
      <c r="G1576" s="2">
        <f t="shared" si="34"/>
        <v>246947.47813</v>
      </c>
      <c r="H1576" s="2">
        <f t="shared" si="35"/>
        <v>0.2900000000372529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16749.54</v>
      </c>
      <c r="D1577" s="1">
        <v>0</v>
      </c>
      <c r="E1577" s="1">
        <v>0</v>
      </c>
      <c r="F1577" s="1">
        <v>0</v>
      </c>
      <c r="G1577" s="2">
        <f t="shared" si="34"/>
        <v>1641.4549200000001</v>
      </c>
      <c r="H1577" s="2">
        <f t="shared" si="35"/>
        <v>0.45999999999912689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2529100.75</v>
      </c>
      <c r="D1578" s="1">
        <v>0</v>
      </c>
      <c r="E1578" s="1">
        <v>0</v>
      </c>
      <c r="F1578" s="1">
        <v>0</v>
      </c>
      <c r="G1578" s="2">
        <f t="shared" si="34"/>
        <v>250380.97425</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1907</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32732312</v>
      </c>
      <c r="I16" s="172">
        <f>'PR-RAS'!E6</f>
        <v>49712096.379999995</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30859567</v>
      </c>
      <c r="I17" s="172">
        <f>'PR-RAS'!E151</f>
        <v>36293611.560000002</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9630993</v>
      </c>
      <c r="I18" s="172">
        <f>'PR-RAS'!E645</f>
        <v>14291698.209999995</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11714982</v>
      </c>
      <c r="I20" s="175">
        <f>BILANCA!E7</f>
        <v>20014641.460000001</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12176134</v>
      </c>
      <c r="I21" s="177">
        <f>BILANCA!E68</f>
        <v>17271664.439999998</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2382955</v>
      </c>
      <c r="I22" s="177">
        <f>BILANCA!E176</f>
        <v>2583070.5299999998</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21508161</v>
      </c>
      <c r="I23" s="179">
        <f>BILANCA!E237</f>
        <v>34703235.370000005</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32062867</v>
      </c>
      <c r="I27" s="177">
        <f>'RAS-funkcijski'!E114</f>
        <v>45029456.220000006</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32062867</v>
      </c>
      <c r="I28" s="181">
        <f>'RAS-funkcijski'!E141</f>
        <v>45029456.220000006</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3083</v>
      </c>
      <c r="I29" s="175">
        <f>'P-VRIO'!E5</f>
        <v>82954.67</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3083</v>
      </c>
      <c r="I30" s="177">
        <f>'P-VRIO'!E22</f>
        <v>82954.67</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2382955.5</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2583070.5300000012</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37220.240000000005</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2545850.29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163" zoomScaleNormal="100" workbookViewId="0">
      <selection activeCell="E182" sqref="E18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32732312</v>
      </c>
      <c r="E6" s="53">
        <f>E7+E44+E50+E82+E106+E124+E133+E139</f>
        <v>49712096.379999995</v>
      </c>
      <c r="F6" s="54">
        <f t="shared" ref="F6:F131" si="0">IF(D6&lt;&gt;0,IF(E6/D6&gt;=100,"&gt;&gt;100",E6/D6*100),"-")</f>
        <v>151.87468694542565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1635230</v>
      </c>
      <c r="E50" s="53">
        <f>E51+E54+E59+E62+E65+E68+E71+E74+E77</f>
        <v>19303712.379999999</v>
      </c>
      <c r="F50" s="54">
        <f t="shared" si="0"/>
        <v>1180.4891287464147</v>
      </c>
    </row>
    <row r="51" spans="1:6" ht="12.75" customHeight="1" x14ac:dyDescent="0.2">
      <c r="A51" s="55">
        <v>631</v>
      </c>
      <c r="B51" s="88" t="s">
        <v>145</v>
      </c>
      <c r="C51" s="52" t="s">
        <v>146</v>
      </c>
      <c r="D51" s="53">
        <f t="shared" ref="D51:E51" si="10">D52+D53</f>
        <v>95840</v>
      </c>
      <c r="E51" s="53">
        <f t="shared" si="10"/>
        <v>26240</v>
      </c>
      <c r="F51" s="54">
        <f t="shared" si="0"/>
        <v>27.378964941569283</v>
      </c>
    </row>
    <row r="52" spans="1:6" ht="12.75" customHeight="1" x14ac:dyDescent="0.2">
      <c r="A52" s="55">
        <v>6311</v>
      </c>
      <c r="B52" s="88" t="s">
        <v>147</v>
      </c>
      <c r="C52" s="52" t="s">
        <v>148</v>
      </c>
      <c r="D52" s="244">
        <v>65840</v>
      </c>
      <c r="E52" s="244">
        <v>26240</v>
      </c>
      <c r="F52" s="54">
        <f t="shared" si="0"/>
        <v>39.85419198055893</v>
      </c>
    </row>
    <row r="53" spans="1:6" ht="12.75" customHeight="1" x14ac:dyDescent="0.2">
      <c r="A53" s="55">
        <v>6312</v>
      </c>
      <c r="B53" s="88" t="s">
        <v>149</v>
      </c>
      <c r="C53" s="52" t="s">
        <v>150</v>
      </c>
      <c r="D53" s="244">
        <v>30000</v>
      </c>
      <c r="E53" s="244"/>
      <c r="F53" s="54">
        <f t="shared" si="0"/>
        <v>0</v>
      </c>
    </row>
    <row r="54" spans="1:6" ht="24" x14ac:dyDescent="0.2">
      <c r="A54" s="55">
        <v>632</v>
      </c>
      <c r="B54" s="88" t="s">
        <v>151</v>
      </c>
      <c r="C54" s="52" t="s">
        <v>152</v>
      </c>
      <c r="D54" s="53">
        <f t="shared" ref="D54:E54" si="11">SUM(D55:D58)</f>
        <v>1045866</v>
      </c>
      <c r="E54" s="53">
        <f t="shared" si="11"/>
        <v>17804572.43</v>
      </c>
      <c r="F54" s="54">
        <f t="shared" si="0"/>
        <v>1702.376062516613</v>
      </c>
    </row>
    <row r="55" spans="1:6" ht="12.75" customHeight="1" x14ac:dyDescent="0.2">
      <c r="A55" s="55">
        <v>6321</v>
      </c>
      <c r="B55" s="88" t="s">
        <v>153</v>
      </c>
      <c r="C55" s="52" t="s">
        <v>154</v>
      </c>
      <c r="D55" s="244"/>
      <c r="E55" s="244">
        <v>30137</v>
      </c>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1045866</v>
      </c>
      <c r="E57" s="244">
        <v>17163755.809999999</v>
      </c>
      <c r="F57" s="54">
        <f t="shared" si="0"/>
        <v>1641.1046740213371</v>
      </c>
    </row>
    <row r="58" spans="1:6" ht="12.75" customHeight="1" x14ac:dyDescent="0.2">
      <c r="A58" s="55">
        <v>6324</v>
      </c>
      <c r="B58" s="88" t="s">
        <v>159</v>
      </c>
      <c r="C58" s="52" t="s">
        <v>160</v>
      </c>
      <c r="D58" s="244"/>
      <c r="E58" s="244">
        <v>610679.62</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7000</v>
      </c>
      <c r="F68" s="54" t="str">
        <f t="shared" si="0"/>
        <v>-</v>
      </c>
    </row>
    <row r="69" spans="1:6" ht="12.75" customHeight="1" x14ac:dyDescent="0.2">
      <c r="A69" s="55" t="s">
        <v>181</v>
      </c>
      <c r="B69" s="87" t="s">
        <v>182</v>
      </c>
      <c r="C69" s="52" t="s">
        <v>181</v>
      </c>
      <c r="D69" s="244"/>
      <c r="E69" s="244">
        <v>7000</v>
      </c>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493524</v>
      </c>
      <c r="E77" s="53">
        <f t="shared" si="18"/>
        <v>1465899.95</v>
      </c>
      <c r="F77" s="54">
        <f t="shared" si="0"/>
        <v>297.02708480236015</v>
      </c>
    </row>
    <row r="78" spans="1:6" ht="12.75" customHeight="1" x14ac:dyDescent="0.2">
      <c r="A78" s="55">
        <v>6391</v>
      </c>
      <c r="B78" s="87" t="s">
        <v>199</v>
      </c>
      <c r="C78" s="52" t="s">
        <v>200</v>
      </c>
      <c r="D78" s="244">
        <v>492324</v>
      </c>
      <c r="E78" s="244">
        <v>1304129.77</v>
      </c>
      <c r="F78" s="54">
        <f t="shared" si="0"/>
        <v>264.89258496437304</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1200</v>
      </c>
      <c r="E80" s="244">
        <v>161770.18</v>
      </c>
      <c r="F80" s="54" t="str">
        <f t="shared" si="0"/>
        <v>&gt;&gt;100</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28</v>
      </c>
      <c r="E82" s="53">
        <f t="shared" si="19"/>
        <v>133.08000000000001</v>
      </c>
      <c r="F82" s="54">
        <f t="shared" si="0"/>
        <v>475.28571428571433</v>
      </c>
    </row>
    <row r="83" spans="1:6" ht="12.75" customHeight="1" x14ac:dyDescent="0.2">
      <c r="A83" s="55">
        <v>641</v>
      </c>
      <c r="B83" s="87" t="s">
        <v>209</v>
      </c>
      <c r="C83" s="52" t="s">
        <v>210</v>
      </c>
      <c r="D83" s="53">
        <f t="shared" ref="D83:E83" si="20">SUM(D84:D90)</f>
        <v>28</v>
      </c>
      <c r="E83" s="53">
        <f t="shared" si="20"/>
        <v>133.08000000000001</v>
      </c>
      <c r="F83" s="54">
        <f t="shared" si="0"/>
        <v>475.28571428571433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28</v>
      </c>
      <c r="E87" s="244">
        <v>133.08000000000001</v>
      </c>
      <c r="F87" s="54">
        <f t="shared" si="0"/>
        <v>475.28571428571433</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2244502</v>
      </c>
      <c r="E106" s="53">
        <f t="shared" si="23"/>
        <v>2804796.82</v>
      </c>
      <c r="F106" s="54">
        <f t="shared" si="0"/>
        <v>124.96299045400715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2244502</v>
      </c>
      <c r="E112" s="53">
        <f t="shared" si="25"/>
        <v>2804796.82</v>
      </c>
      <c r="F112" s="54">
        <f t="shared" si="0"/>
        <v>124.96299045400715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2244502</v>
      </c>
      <c r="E117" s="244">
        <v>2804796.82</v>
      </c>
      <c r="F117" s="54">
        <f t="shared" si="0"/>
        <v>124.96299045400715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2438629</v>
      </c>
      <c r="E124" s="53">
        <f t="shared" si="27"/>
        <v>1611747.1800000002</v>
      </c>
      <c r="F124" s="54">
        <f t="shared" si="0"/>
        <v>66.09234861063328</v>
      </c>
    </row>
    <row r="125" spans="1:6" ht="12.75" customHeight="1" x14ac:dyDescent="0.2">
      <c r="A125" s="55">
        <v>661</v>
      </c>
      <c r="B125" s="88" t="s">
        <v>293</v>
      </c>
      <c r="C125" s="52" t="s">
        <v>294</v>
      </c>
      <c r="D125" s="53">
        <f t="shared" ref="D125:E125" si="28">SUM(D126:D127)</f>
        <v>1401508</v>
      </c>
      <c r="E125" s="53">
        <f t="shared" si="28"/>
        <v>1429089.7200000002</v>
      </c>
      <c r="F125" s="54">
        <f t="shared" si="0"/>
        <v>101.96800303672902</v>
      </c>
    </row>
    <row r="126" spans="1:6" ht="12.75" customHeight="1" x14ac:dyDescent="0.2">
      <c r="A126" s="55">
        <v>6614</v>
      </c>
      <c r="B126" s="88" t="s">
        <v>295</v>
      </c>
      <c r="C126" s="52" t="s">
        <v>296</v>
      </c>
      <c r="D126" s="244">
        <v>15616</v>
      </c>
      <c r="E126" s="244">
        <v>14052.6</v>
      </c>
      <c r="F126" s="54">
        <f t="shared" si="0"/>
        <v>89.988473360655746</v>
      </c>
    </row>
    <row r="127" spans="1:6" ht="12.75" customHeight="1" x14ac:dyDescent="0.2">
      <c r="A127" s="55">
        <v>6615</v>
      </c>
      <c r="B127" s="88" t="s">
        <v>297</v>
      </c>
      <c r="C127" s="52" t="s">
        <v>298</v>
      </c>
      <c r="D127" s="244">
        <v>1385892</v>
      </c>
      <c r="E127" s="244">
        <v>1415037.12</v>
      </c>
      <c r="F127" s="54">
        <f t="shared" si="0"/>
        <v>102.10298637989108</v>
      </c>
    </row>
    <row r="128" spans="1:6" ht="24" x14ac:dyDescent="0.2">
      <c r="A128" s="55">
        <v>663</v>
      </c>
      <c r="B128" s="233" t="s">
        <v>299</v>
      </c>
      <c r="C128" s="52" t="s">
        <v>300</v>
      </c>
      <c r="D128" s="53">
        <f t="shared" ref="D128:E128" si="29">SUM(D129:D132)</f>
        <v>1037121</v>
      </c>
      <c r="E128" s="53">
        <f t="shared" si="29"/>
        <v>182657.46</v>
      </c>
      <c r="F128" s="54">
        <f t="shared" si="0"/>
        <v>17.611971987839411</v>
      </c>
    </row>
    <row r="129" spans="1:6" ht="12.75" customHeight="1" x14ac:dyDescent="0.2">
      <c r="A129" s="55">
        <v>6631</v>
      </c>
      <c r="B129" s="88" t="s">
        <v>301</v>
      </c>
      <c r="C129" s="52" t="s">
        <v>302</v>
      </c>
      <c r="D129" s="244">
        <v>1037121</v>
      </c>
      <c r="E129" s="244">
        <v>182657.46</v>
      </c>
      <c r="F129" s="54">
        <f t="shared" si="0"/>
        <v>17.611971987839411</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26351233</v>
      </c>
      <c r="E133" s="53">
        <f t="shared" si="30"/>
        <v>25968850.91</v>
      </c>
      <c r="F133" s="54">
        <f t="shared" ref="F133:F223" si="31">IF(D133&lt;&gt;0,IF(E133/D133&gt;=100,"&gt;&gt;100",E133/D133*100),"-")</f>
        <v>98.548902474506605</v>
      </c>
    </row>
    <row r="134" spans="1:6" ht="24" x14ac:dyDescent="0.2">
      <c r="A134" s="55">
        <v>671</v>
      </c>
      <c r="B134" s="234" t="s">
        <v>311</v>
      </c>
      <c r="C134" s="52" t="s">
        <v>312</v>
      </c>
      <c r="D134" s="53">
        <f t="shared" ref="D134:E134" si="32">SUM(D135:D137)</f>
        <v>26351233</v>
      </c>
      <c r="E134" s="53">
        <f t="shared" si="32"/>
        <v>25968850.91</v>
      </c>
      <c r="F134" s="54">
        <f t="shared" si="31"/>
        <v>98.548902474506605</v>
      </c>
    </row>
    <row r="135" spans="1:6" ht="12.75" customHeight="1" x14ac:dyDescent="0.2">
      <c r="A135" s="55">
        <v>6711</v>
      </c>
      <c r="B135" s="87" t="s">
        <v>313</v>
      </c>
      <c r="C135" s="52" t="s">
        <v>314</v>
      </c>
      <c r="D135" s="244">
        <v>26286243</v>
      </c>
      <c r="E135" s="244">
        <v>25968850.91</v>
      </c>
      <c r="F135" s="54">
        <f t="shared" si="31"/>
        <v>98.792554379110015</v>
      </c>
    </row>
    <row r="136" spans="1:6" ht="24" x14ac:dyDescent="0.2">
      <c r="A136" s="55">
        <v>6712</v>
      </c>
      <c r="B136" s="234" t="s">
        <v>315</v>
      </c>
      <c r="C136" s="52" t="s">
        <v>316</v>
      </c>
      <c r="D136" s="244">
        <v>64990</v>
      </c>
      <c r="E136" s="244"/>
      <c r="F136" s="54">
        <f t="shared" si="31"/>
        <v>0</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62690</v>
      </c>
      <c r="E139" s="53">
        <f t="shared" si="33"/>
        <v>22856.01</v>
      </c>
      <c r="F139" s="54">
        <f t="shared" si="31"/>
        <v>36.458781304833302</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62690</v>
      </c>
      <c r="E150" s="244">
        <v>22856.01</v>
      </c>
      <c r="F150" s="54">
        <f t="shared" si="31"/>
        <v>36.458781304833302</v>
      </c>
    </row>
    <row r="151" spans="1:6" ht="12.75" customHeight="1" x14ac:dyDescent="0.2">
      <c r="A151" s="55">
        <v>3</v>
      </c>
      <c r="B151" s="87" t="s">
        <v>345</v>
      </c>
      <c r="C151" s="52" t="s">
        <v>53</v>
      </c>
      <c r="D151" s="53">
        <f t="shared" ref="D151:E151" si="35">D152+D163+D196+D215+D224+D252+D263</f>
        <v>30859567</v>
      </c>
      <c r="E151" s="53">
        <f t="shared" si="35"/>
        <v>36293611.560000002</v>
      </c>
      <c r="F151" s="54">
        <f t="shared" si="31"/>
        <v>117.60894623051581</v>
      </c>
    </row>
    <row r="152" spans="1:6" ht="12.75" customHeight="1" x14ac:dyDescent="0.2">
      <c r="A152" s="55">
        <v>31</v>
      </c>
      <c r="B152" s="87" t="s">
        <v>346</v>
      </c>
      <c r="C152" s="52" t="s">
        <v>347</v>
      </c>
      <c r="D152" s="53">
        <f t="shared" ref="D152:E152" si="36">D153+D158+D159</f>
        <v>25179834</v>
      </c>
      <c r="E152" s="53">
        <f t="shared" si="36"/>
        <v>25753172.949999996</v>
      </c>
      <c r="F152" s="54">
        <f t="shared" si="31"/>
        <v>102.27697668697893</v>
      </c>
    </row>
    <row r="153" spans="1:6" ht="12.75" customHeight="1" x14ac:dyDescent="0.2">
      <c r="A153" s="55">
        <v>311</v>
      </c>
      <c r="B153" s="87" t="s">
        <v>348</v>
      </c>
      <c r="C153" s="52" t="s">
        <v>349</v>
      </c>
      <c r="D153" s="53">
        <f t="shared" ref="D153:E153" si="37">SUM(D154:D157)</f>
        <v>21041535</v>
      </c>
      <c r="E153" s="53">
        <f t="shared" si="37"/>
        <v>21392403.529999997</v>
      </c>
      <c r="F153" s="54">
        <f t="shared" si="31"/>
        <v>101.66750443824559</v>
      </c>
    </row>
    <row r="154" spans="1:6" ht="12.75" customHeight="1" x14ac:dyDescent="0.2">
      <c r="A154" s="55">
        <v>3111</v>
      </c>
      <c r="B154" s="87" t="s">
        <v>350</v>
      </c>
      <c r="C154" s="52" t="s">
        <v>351</v>
      </c>
      <c r="D154" s="244">
        <v>20965533</v>
      </c>
      <c r="E154" s="244">
        <v>21227185.879999999</v>
      </c>
      <c r="F154" s="54">
        <f t="shared" si="31"/>
        <v>101.24801444351546</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76002</v>
      </c>
      <c r="E156" s="244">
        <v>141286.84</v>
      </c>
      <c r="F156" s="54">
        <f t="shared" si="31"/>
        <v>185.89884476724296</v>
      </c>
    </row>
    <row r="157" spans="1:6" ht="12.75" customHeight="1" x14ac:dyDescent="0.2">
      <c r="A157" s="55">
        <v>3114</v>
      </c>
      <c r="B157" s="87" t="s">
        <v>356</v>
      </c>
      <c r="C157" s="52" t="s">
        <v>357</v>
      </c>
      <c r="D157" s="244"/>
      <c r="E157" s="244">
        <v>23930.81</v>
      </c>
      <c r="F157" s="54" t="str">
        <f t="shared" si="31"/>
        <v>-</v>
      </c>
    </row>
    <row r="158" spans="1:6" ht="12.75" customHeight="1" x14ac:dyDescent="0.2">
      <c r="A158" s="55">
        <v>312</v>
      </c>
      <c r="B158" s="87" t="s">
        <v>358</v>
      </c>
      <c r="C158" s="52" t="s">
        <v>359</v>
      </c>
      <c r="D158" s="244">
        <v>651904</v>
      </c>
      <c r="E158" s="244">
        <v>815122.93</v>
      </c>
      <c r="F158" s="54">
        <f t="shared" si="31"/>
        <v>125.0372646892794</v>
      </c>
    </row>
    <row r="159" spans="1:6" ht="12.75" customHeight="1" x14ac:dyDescent="0.2">
      <c r="A159" s="55">
        <v>313</v>
      </c>
      <c r="B159" s="87" t="s">
        <v>360</v>
      </c>
      <c r="C159" s="52" t="s">
        <v>361</v>
      </c>
      <c r="D159" s="53">
        <f t="shared" ref="D159:E159" si="38">SUM(D160:D162)</f>
        <v>3486395</v>
      </c>
      <c r="E159" s="53">
        <f t="shared" si="38"/>
        <v>3545646.49</v>
      </c>
      <c r="F159" s="54">
        <f t="shared" si="31"/>
        <v>101.69950593664802</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3486395</v>
      </c>
      <c r="E161" s="244">
        <v>3545646.49</v>
      </c>
      <c r="F161" s="54">
        <f t="shared" si="31"/>
        <v>101.69950593664802</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5500694</v>
      </c>
      <c r="E163" s="53">
        <f t="shared" si="39"/>
        <v>10161379.82</v>
      </c>
      <c r="F163" s="54">
        <f t="shared" si="31"/>
        <v>184.72905091612077</v>
      </c>
    </row>
    <row r="164" spans="1:6" ht="12.75" customHeight="1" x14ac:dyDescent="0.2">
      <c r="A164" s="55">
        <v>321</v>
      </c>
      <c r="B164" s="87" t="s">
        <v>369</v>
      </c>
      <c r="C164" s="52" t="s">
        <v>370</v>
      </c>
      <c r="D164" s="53">
        <f t="shared" ref="D164:E164" si="40">SUM(D165:D168)</f>
        <v>623919</v>
      </c>
      <c r="E164" s="53">
        <f t="shared" si="40"/>
        <v>1182438.3299999998</v>
      </c>
      <c r="F164" s="54">
        <f t="shared" si="31"/>
        <v>189.51792299962011</v>
      </c>
    </row>
    <row r="165" spans="1:6" ht="12.75" customHeight="1" x14ac:dyDescent="0.2">
      <c r="A165" s="55">
        <v>3211</v>
      </c>
      <c r="B165" s="87" t="s">
        <v>371</v>
      </c>
      <c r="C165" s="52" t="s">
        <v>372</v>
      </c>
      <c r="D165" s="244">
        <v>286933</v>
      </c>
      <c r="E165" s="244">
        <v>825412.38</v>
      </c>
      <c r="F165" s="54">
        <f t="shared" si="31"/>
        <v>287.66728818225857</v>
      </c>
    </row>
    <row r="166" spans="1:6" ht="12.75" customHeight="1" x14ac:dyDescent="0.2">
      <c r="A166" s="55">
        <v>3212</v>
      </c>
      <c r="B166" s="87" t="s">
        <v>373</v>
      </c>
      <c r="C166" s="52" t="s">
        <v>374</v>
      </c>
      <c r="D166" s="244">
        <v>238990</v>
      </c>
      <c r="E166" s="244">
        <v>279703.31</v>
      </c>
      <c r="F166" s="54">
        <f t="shared" si="31"/>
        <v>117.03557052596342</v>
      </c>
    </row>
    <row r="167" spans="1:6" ht="12.75" customHeight="1" x14ac:dyDescent="0.2">
      <c r="A167" s="55">
        <v>3213</v>
      </c>
      <c r="B167" s="87" t="s">
        <v>375</v>
      </c>
      <c r="C167" s="52" t="s">
        <v>376</v>
      </c>
      <c r="D167" s="244">
        <v>97996</v>
      </c>
      <c r="E167" s="244">
        <v>77171.64</v>
      </c>
      <c r="F167" s="54">
        <f t="shared" si="31"/>
        <v>78.749785705538997</v>
      </c>
    </row>
    <row r="168" spans="1:6" ht="12.75" customHeight="1" x14ac:dyDescent="0.2">
      <c r="A168" s="55">
        <v>3214</v>
      </c>
      <c r="B168" s="87" t="s">
        <v>377</v>
      </c>
      <c r="C168" s="52" t="s">
        <v>378</v>
      </c>
      <c r="D168" s="244"/>
      <c r="E168" s="244">
        <v>151</v>
      </c>
      <c r="F168" s="54" t="str">
        <f t="shared" si="31"/>
        <v>-</v>
      </c>
    </row>
    <row r="169" spans="1:6" ht="12.75" customHeight="1" x14ac:dyDescent="0.2">
      <c r="A169" s="55">
        <v>322</v>
      </c>
      <c r="B169" s="87" t="s">
        <v>379</v>
      </c>
      <c r="C169" s="52" t="s">
        <v>380</v>
      </c>
      <c r="D169" s="53">
        <f t="shared" ref="D169:E169" si="41">SUM(D170:D176)</f>
        <v>643691</v>
      </c>
      <c r="E169" s="53">
        <f t="shared" si="41"/>
        <v>1074165.42</v>
      </c>
      <c r="F169" s="54">
        <f t="shared" si="31"/>
        <v>166.87594202808489</v>
      </c>
    </row>
    <row r="170" spans="1:6" ht="12.75" customHeight="1" x14ac:dyDescent="0.2">
      <c r="A170" s="55">
        <v>3221</v>
      </c>
      <c r="B170" s="87" t="s">
        <v>381</v>
      </c>
      <c r="C170" s="52" t="s">
        <v>382</v>
      </c>
      <c r="D170" s="244">
        <v>263493</v>
      </c>
      <c r="E170" s="244">
        <v>329711.88</v>
      </c>
      <c r="F170" s="54">
        <f t="shared" si="31"/>
        <v>125.13117236511026</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344935</v>
      </c>
      <c r="E172" s="244">
        <v>677901.97</v>
      </c>
      <c r="F172" s="54">
        <f t="shared" si="31"/>
        <v>196.53035209532231</v>
      </c>
    </row>
    <row r="173" spans="1:6" ht="12.75" customHeight="1" x14ac:dyDescent="0.2">
      <c r="A173" s="55">
        <v>3224</v>
      </c>
      <c r="B173" s="87" t="s">
        <v>387</v>
      </c>
      <c r="C173" s="52" t="s">
        <v>388</v>
      </c>
      <c r="D173" s="244">
        <v>1081</v>
      </c>
      <c r="E173" s="244">
        <v>0</v>
      </c>
      <c r="F173" s="54">
        <f t="shared" si="31"/>
        <v>0</v>
      </c>
    </row>
    <row r="174" spans="1:6" ht="12.75" customHeight="1" x14ac:dyDescent="0.2">
      <c r="A174" s="55">
        <v>3225</v>
      </c>
      <c r="B174" s="87" t="s">
        <v>389</v>
      </c>
      <c r="C174" s="52" t="s">
        <v>390</v>
      </c>
      <c r="D174" s="244">
        <v>25471</v>
      </c>
      <c r="E174" s="244">
        <v>60237.61</v>
      </c>
      <c r="F174" s="54">
        <f t="shared" si="31"/>
        <v>236.49487652624552</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8711</v>
      </c>
      <c r="E176" s="244">
        <v>6313.96</v>
      </c>
      <c r="F176" s="54">
        <f t="shared" si="31"/>
        <v>72.482608196533121</v>
      </c>
    </row>
    <row r="177" spans="1:6" ht="12.75" customHeight="1" x14ac:dyDescent="0.2">
      <c r="A177" s="55">
        <v>323</v>
      </c>
      <c r="B177" s="87" t="s">
        <v>395</v>
      </c>
      <c r="C177" s="52" t="s">
        <v>396</v>
      </c>
      <c r="D177" s="53">
        <f t="shared" ref="D177:E177" si="42">SUM(D178:D186)</f>
        <v>3967071</v>
      </c>
      <c r="E177" s="53">
        <f t="shared" si="42"/>
        <v>6955357.1600000001</v>
      </c>
      <c r="F177" s="54">
        <f t="shared" si="31"/>
        <v>175.3272668928789</v>
      </c>
    </row>
    <row r="178" spans="1:6" ht="12.75" customHeight="1" x14ac:dyDescent="0.2">
      <c r="A178" s="55">
        <v>3231</v>
      </c>
      <c r="B178" s="87" t="s">
        <v>397</v>
      </c>
      <c r="C178" s="52" t="s">
        <v>398</v>
      </c>
      <c r="D178" s="244">
        <v>84059</v>
      </c>
      <c r="E178" s="244">
        <v>322689.71999999997</v>
      </c>
      <c r="F178" s="54">
        <f t="shared" si="31"/>
        <v>383.88479520336904</v>
      </c>
    </row>
    <row r="179" spans="1:6" ht="12.75" customHeight="1" x14ac:dyDescent="0.2">
      <c r="A179" s="55">
        <v>3232</v>
      </c>
      <c r="B179" s="87" t="s">
        <v>399</v>
      </c>
      <c r="C179" s="52" t="s">
        <v>400</v>
      </c>
      <c r="D179" s="244">
        <v>330207</v>
      </c>
      <c r="E179" s="244">
        <v>271207.7</v>
      </c>
      <c r="F179" s="54">
        <f t="shared" si="31"/>
        <v>82.132631955106945</v>
      </c>
    </row>
    <row r="180" spans="1:6" ht="12.75" customHeight="1" x14ac:dyDescent="0.2">
      <c r="A180" s="55">
        <v>3233</v>
      </c>
      <c r="B180" s="87" t="s">
        <v>401</v>
      </c>
      <c r="C180" s="52" t="s">
        <v>402</v>
      </c>
      <c r="D180" s="244">
        <v>98283</v>
      </c>
      <c r="E180" s="244">
        <v>263985.84999999998</v>
      </c>
      <c r="F180" s="54">
        <f t="shared" si="31"/>
        <v>268.59767202873337</v>
      </c>
    </row>
    <row r="181" spans="1:6" ht="12.75" customHeight="1" x14ac:dyDescent="0.2">
      <c r="A181" s="55">
        <v>3234</v>
      </c>
      <c r="B181" s="87" t="s">
        <v>403</v>
      </c>
      <c r="C181" s="52" t="s">
        <v>404</v>
      </c>
      <c r="D181" s="244">
        <v>123478</v>
      </c>
      <c r="E181" s="244">
        <v>602129.74</v>
      </c>
      <c r="F181" s="54">
        <f t="shared" si="31"/>
        <v>487.64131262249145</v>
      </c>
    </row>
    <row r="182" spans="1:6" ht="12.75" customHeight="1" x14ac:dyDescent="0.2">
      <c r="A182" s="55">
        <v>3235</v>
      </c>
      <c r="B182" s="87" t="s">
        <v>405</v>
      </c>
      <c r="C182" s="52" t="s">
        <v>406</v>
      </c>
      <c r="D182" s="244">
        <v>234389</v>
      </c>
      <c r="E182" s="244">
        <v>1972744.38</v>
      </c>
      <c r="F182" s="54">
        <f t="shared" si="31"/>
        <v>841.65399400142496</v>
      </c>
    </row>
    <row r="183" spans="1:6" ht="12.75" customHeight="1" x14ac:dyDescent="0.2">
      <c r="A183" s="55">
        <v>3236</v>
      </c>
      <c r="B183" s="87" t="s">
        <v>407</v>
      </c>
      <c r="C183" s="52" t="s">
        <v>408</v>
      </c>
      <c r="D183" s="244">
        <v>31550</v>
      </c>
      <c r="E183" s="244">
        <v>56180</v>
      </c>
      <c r="F183" s="54">
        <f t="shared" si="31"/>
        <v>178.06656101426307</v>
      </c>
    </row>
    <row r="184" spans="1:6" ht="12.75" customHeight="1" x14ac:dyDescent="0.2">
      <c r="A184" s="55">
        <v>3237</v>
      </c>
      <c r="B184" s="87" t="s">
        <v>409</v>
      </c>
      <c r="C184" s="52" t="s">
        <v>410</v>
      </c>
      <c r="D184" s="244">
        <v>2574289</v>
      </c>
      <c r="E184" s="244">
        <v>2984165.55</v>
      </c>
      <c r="F184" s="54">
        <f t="shared" si="31"/>
        <v>115.92193223060814</v>
      </c>
    </row>
    <row r="185" spans="1:6" ht="12.75" customHeight="1" x14ac:dyDescent="0.2">
      <c r="A185" s="55">
        <v>3238</v>
      </c>
      <c r="B185" s="87" t="s">
        <v>411</v>
      </c>
      <c r="C185" s="52" t="s">
        <v>412</v>
      </c>
      <c r="D185" s="244">
        <v>279621</v>
      </c>
      <c r="E185" s="244">
        <v>192266.23</v>
      </c>
      <c r="F185" s="54">
        <f t="shared" si="31"/>
        <v>68.759581719541814</v>
      </c>
    </row>
    <row r="186" spans="1:6" ht="12.75" customHeight="1" x14ac:dyDescent="0.2">
      <c r="A186" s="55">
        <v>3239</v>
      </c>
      <c r="B186" s="87" t="s">
        <v>413</v>
      </c>
      <c r="C186" s="52" t="s">
        <v>414</v>
      </c>
      <c r="D186" s="244">
        <v>211195</v>
      </c>
      <c r="E186" s="244">
        <v>289987.99</v>
      </c>
      <c r="F186" s="54">
        <f t="shared" si="31"/>
        <v>137.30817017448328</v>
      </c>
    </row>
    <row r="187" spans="1:6" ht="12.75" customHeight="1" x14ac:dyDescent="0.2">
      <c r="A187" s="55">
        <v>324</v>
      </c>
      <c r="B187" s="87" t="s">
        <v>415</v>
      </c>
      <c r="C187" s="52" t="s">
        <v>416</v>
      </c>
      <c r="D187" s="244">
        <v>83880</v>
      </c>
      <c r="E187" s="244">
        <v>281102.99</v>
      </c>
      <c r="F187" s="54">
        <f t="shared" si="31"/>
        <v>335.1251669051025</v>
      </c>
    </row>
    <row r="188" spans="1:6" ht="12.75" customHeight="1" x14ac:dyDescent="0.2">
      <c r="A188" s="55">
        <v>329</v>
      </c>
      <c r="B188" s="87" t="s">
        <v>417</v>
      </c>
      <c r="C188" s="52" t="s">
        <v>418</v>
      </c>
      <c r="D188" s="53">
        <f t="shared" ref="D188:E188" si="43">SUM(D189:D195)</f>
        <v>182133</v>
      </c>
      <c r="E188" s="53">
        <f t="shared" si="43"/>
        <v>668315.92000000004</v>
      </c>
      <c r="F188" s="54">
        <f t="shared" si="31"/>
        <v>366.9384021566658</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32151</v>
      </c>
      <c r="E190" s="244">
        <v>49649.9</v>
      </c>
      <c r="F190" s="54">
        <f t="shared" si="31"/>
        <v>154.42723398961152</v>
      </c>
    </row>
    <row r="191" spans="1:6" ht="12.75" customHeight="1" x14ac:dyDescent="0.2">
      <c r="A191" s="55">
        <v>3293</v>
      </c>
      <c r="B191" s="87" t="s">
        <v>423</v>
      </c>
      <c r="C191" s="52" t="s">
        <v>424</v>
      </c>
      <c r="D191" s="244">
        <v>75169</v>
      </c>
      <c r="E191" s="244">
        <v>164379.47</v>
      </c>
      <c r="F191" s="54">
        <f t="shared" si="31"/>
        <v>218.67986803070414</v>
      </c>
    </row>
    <row r="192" spans="1:6" ht="12.75" customHeight="1" x14ac:dyDescent="0.2">
      <c r="A192" s="55">
        <v>3294</v>
      </c>
      <c r="B192" s="87" t="s">
        <v>425</v>
      </c>
      <c r="C192" s="52" t="s">
        <v>426</v>
      </c>
      <c r="D192" s="244">
        <v>38611</v>
      </c>
      <c r="E192" s="244">
        <v>47895.17</v>
      </c>
      <c r="F192" s="54">
        <f t="shared" si="31"/>
        <v>124.04540156950092</v>
      </c>
    </row>
    <row r="193" spans="1:6" ht="12.75" customHeight="1" x14ac:dyDescent="0.2">
      <c r="A193" s="55">
        <v>3295</v>
      </c>
      <c r="B193" s="87" t="s">
        <v>427</v>
      </c>
      <c r="C193" s="52" t="s">
        <v>428</v>
      </c>
      <c r="D193" s="244">
        <v>33287</v>
      </c>
      <c r="E193" s="244">
        <v>354270.57</v>
      </c>
      <c r="F193" s="54">
        <f t="shared" si="31"/>
        <v>1064.2910745936852</v>
      </c>
    </row>
    <row r="194" spans="1:6" ht="12.75" customHeight="1" x14ac:dyDescent="0.2">
      <c r="A194" s="55" t="s">
        <v>429</v>
      </c>
      <c r="B194" s="87" t="s">
        <v>430</v>
      </c>
      <c r="C194" s="52" t="s">
        <v>429</v>
      </c>
      <c r="D194" s="244"/>
      <c r="E194" s="244">
        <v>47656.25</v>
      </c>
      <c r="F194" s="54" t="str">
        <f t="shared" si="31"/>
        <v>-</v>
      </c>
    </row>
    <row r="195" spans="1:6" ht="12.75" customHeight="1" x14ac:dyDescent="0.2">
      <c r="A195" s="55">
        <v>3299</v>
      </c>
      <c r="B195" s="87" t="s">
        <v>431</v>
      </c>
      <c r="C195" s="52" t="s">
        <v>432</v>
      </c>
      <c r="D195" s="244">
        <v>2915</v>
      </c>
      <c r="E195" s="244">
        <v>4464.5600000000004</v>
      </c>
      <c r="F195" s="54">
        <f t="shared" si="31"/>
        <v>153.15814751286453</v>
      </c>
    </row>
    <row r="196" spans="1:6" ht="12.75" customHeight="1" x14ac:dyDescent="0.2">
      <c r="A196" s="55">
        <v>34</v>
      </c>
      <c r="B196" s="234" t="s">
        <v>433</v>
      </c>
      <c r="C196" s="52" t="s">
        <v>434</v>
      </c>
      <c r="D196" s="53">
        <f t="shared" ref="D196:E196" si="44">D197+D202+D210</f>
        <v>14527</v>
      </c>
      <c r="E196" s="53">
        <f t="shared" si="44"/>
        <v>60969.45</v>
      </c>
      <c r="F196" s="54">
        <f t="shared" si="31"/>
        <v>419.69745990225096</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14527</v>
      </c>
      <c r="E210" s="53">
        <f t="shared" si="47"/>
        <v>60969.45</v>
      </c>
      <c r="F210" s="54">
        <f t="shared" si="31"/>
        <v>419.69745990225096</v>
      </c>
    </row>
    <row r="211" spans="1:6" ht="12.75" customHeight="1" x14ac:dyDescent="0.2">
      <c r="A211" s="55">
        <v>3431</v>
      </c>
      <c r="B211" s="234" t="s">
        <v>463</v>
      </c>
      <c r="C211" s="52" t="s">
        <v>464</v>
      </c>
      <c r="D211" s="244">
        <v>13728</v>
      </c>
      <c r="E211" s="244">
        <v>19729.25</v>
      </c>
      <c r="F211" s="54">
        <f t="shared" si="31"/>
        <v>143.71539918414919</v>
      </c>
    </row>
    <row r="212" spans="1:6" ht="12.75" customHeight="1" x14ac:dyDescent="0.2">
      <c r="A212" s="55">
        <v>3432</v>
      </c>
      <c r="B212" s="87" t="s">
        <v>465</v>
      </c>
      <c r="C212" s="52" t="s">
        <v>466</v>
      </c>
      <c r="D212" s="244">
        <v>714</v>
      </c>
      <c r="E212" s="244">
        <v>431.71</v>
      </c>
      <c r="F212" s="54">
        <f t="shared" si="31"/>
        <v>60.463585434173659</v>
      </c>
    </row>
    <row r="213" spans="1:6" ht="12.75" customHeight="1" x14ac:dyDescent="0.2">
      <c r="A213" s="55">
        <v>3433</v>
      </c>
      <c r="B213" s="87" t="s">
        <v>467</v>
      </c>
      <c r="C213" s="52" t="s">
        <v>468</v>
      </c>
      <c r="D213" s="244">
        <v>85</v>
      </c>
      <c r="E213" s="244">
        <v>40808.49</v>
      </c>
      <c r="F213" s="54" t="str">
        <f t="shared" si="31"/>
        <v>&gt;&gt;100</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164512</v>
      </c>
      <c r="E252" s="53">
        <f t="shared" si="63"/>
        <v>153089.34</v>
      </c>
      <c r="F252" s="54">
        <f t="shared" ref="F252:F258" si="64">IF(D252&lt;&gt;0,IF(E252/D252&gt;=100,"&gt;&gt;100",E252/D252*100),"-")</f>
        <v>93.056640245088502</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164512</v>
      </c>
      <c r="E259" s="53">
        <f t="shared" si="66"/>
        <v>153089.34</v>
      </c>
      <c r="F259" s="54">
        <f t="shared" ref="F259:F262" si="67">IF(D259&lt;&gt;0,IF(E259/D259&gt;=100,"&gt;&gt;100",E259/D259*100),"-")</f>
        <v>93.056640245088502</v>
      </c>
    </row>
    <row r="260" spans="1:6" ht="12.75" customHeight="1" x14ac:dyDescent="0.2">
      <c r="A260" s="55">
        <v>3721</v>
      </c>
      <c r="B260" s="87" t="s">
        <v>557</v>
      </c>
      <c r="C260" s="52" t="s">
        <v>558</v>
      </c>
      <c r="D260" s="244">
        <v>153462</v>
      </c>
      <c r="E260" s="244">
        <v>141089.34</v>
      </c>
      <c r="F260" s="54">
        <f t="shared" si="67"/>
        <v>91.937639285295376</v>
      </c>
    </row>
    <row r="261" spans="1:6" ht="12.75" customHeight="1" x14ac:dyDescent="0.2">
      <c r="A261" s="55">
        <v>3722</v>
      </c>
      <c r="B261" s="87" t="s">
        <v>559</v>
      </c>
      <c r="C261" s="52" t="s">
        <v>560</v>
      </c>
      <c r="D261" s="244">
        <v>11050</v>
      </c>
      <c r="E261" s="244">
        <v>12000</v>
      </c>
      <c r="F261" s="54">
        <f t="shared" si="67"/>
        <v>108.5972850678733</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165000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165000</v>
      </c>
      <c r="F273" s="54" t="str">
        <f t="shared" ref="F273:F284" si="74">IF(D273&lt;&gt;0,IF(E273/D273&gt;=100,"&gt;&gt;100",E273/D273*100),"-")</f>
        <v>-</v>
      </c>
    </row>
    <row r="274" spans="1:6" ht="12.75" customHeight="1" x14ac:dyDescent="0.2">
      <c r="A274" s="55">
        <v>3831</v>
      </c>
      <c r="B274" s="87" t="s">
        <v>585</v>
      </c>
      <c r="C274" s="52" t="s">
        <v>586</v>
      </c>
      <c r="D274" s="244"/>
      <c r="E274" s="244">
        <v>165000</v>
      </c>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30859567</v>
      </c>
      <c r="E289" s="53">
        <f t="shared" si="79"/>
        <v>36293611.560000002</v>
      </c>
      <c r="F289" s="54">
        <f t="shared" si="76"/>
        <v>117.60894623051581</v>
      </c>
    </row>
    <row r="290" spans="1:6" ht="12.75" customHeight="1" x14ac:dyDescent="0.2">
      <c r="A290" s="55" t="s">
        <v>606</v>
      </c>
      <c r="B290" s="87" t="s">
        <v>617</v>
      </c>
      <c r="C290" s="52" t="s">
        <v>618</v>
      </c>
      <c r="D290" s="53">
        <f>IF(D6&gt;=D289,D6-D289,0)</f>
        <v>1872745</v>
      </c>
      <c r="E290" s="53">
        <f>IF(E6&gt;=E289,E6-E289,0)</f>
        <v>13418484.819999993</v>
      </c>
      <c r="F290" s="54">
        <f t="shared" si="76"/>
        <v>716.51425153985156</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8070790</v>
      </c>
      <c r="E292" s="244">
        <v>9606084.9399999995</v>
      </c>
      <c r="F292" s="54">
        <f t="shared" si="76"/>
        <v>119.02285823320888</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170667</v>
      </c>
      <c r="E294" s="244">
        <v>401777.63</v>
      </c>
      <c r="F294" s="54">
        <f t="shared" si="76"/>
        <v>235.41612028101508</v>
      </c>
    </row>
    <row r="295" spans="1:6" ht="24" x14ac:dyDescent="0.2">
      <c r="A295" s="55">
        <v>9661</v>
      </c>
      <c r="B295" s="87" t="s">
        <v>627</v>
      </c>
      <c r="C295" s="52" t="s">
        <v>628</v>
      </c>
      <c r="D295" s="244">
        <v>1871</v>
      </c>
      <c r="E295" s="244">
        <v>9865.39</v>
      </c>
      <c r="F295" s="54">
        <f t="shared" si="76"/>
        <v>527.27899518973811</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890758</v>
      </c>
      <c r="E298" s="53">
        <f t="shared" si="80"/>
        <v>2973.11</v>
      </c>
      <c r="F298" s="54">
        <f t="shared" ref="F298:F418" si="81">IF(D298&lt;&gt;0,IF(E298/D298&gt;=100,"&gt;&gt;100",E298/D298*100),"-")</f>
        <v>0.33377303375327533</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890758</v>
      </c>
      <c r="E311" s="53">
        <f t="shared" si="85"/>
        <v>2973.11</v>
      </c>
      <c r="F311" s="54">
        <f t="shared" si="81"/>
        <v>0.33377303375327533</v>
      </c>
    </row>
    <row r="312" spans="1:6" ht="12.75" customHeight="1" x14ac:dyDescent="0.2">
      <c r="A312" s="55">
        <v>721</v>
      </c>
      <c r="B312" s="87" t="s">
        <v>660</v>
      </c>
      <c r="C312" s="52" t="s">
        <v>661</v>
      </c>
      <c r="D312" s="53">
        <f t="shared" ref="D312:E312" si="86">SUM(D313:D316)</f>
        <v>889008</v>
      </c>
      <c r="E312" s="53">
        <f t="shared" si="86"/>
        <v>2971.11</v>
      </c>
      <c r="F312" s="54">
        <f t="shared" si="81"/>
        <v>0.33420509151773664</v>
      </c>
    </row>
    <row r="313" spans="1:6" ht="12.75" customHeight="1" x14ac:dyDescent="0.2">
      <c r="A313" s="55">
        <v>7211</v>
      </c>
      <c r="B313" s="87" t="s">
        <v>662</v>
      </c>
      <c r="C313" s="52" t="s">
        <v>663</v>
      </c>
      <c r="D313" s="244">
        <v>889008</v>
      </c>
      <c r="E313" s="244">
        <v>2971.11</v>
      </c>
      <c r="F313" s="54">
        <f t="shared" si="81"/>
        <v>0.33420509151773664</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1750</v>
      </c>
      <c r="E317" s="53">
        <f t="shared" si="87"/>
        <v>2</v>
      </c>
      <c r="F317" s="54">
        <f t="shared" si="81"/>
        <v>0.1142857142857143</v>
      </c>
    </row>
    <row r="318" spans="1:6" ht="12.75" customHeight="1" x14ac:dyDescent="0.2">
      <c r="A318" s="55">
        <v>7221</v>
      </c>
      <c r="B318" s="87" t="s">
        <v>672</v>
      </c>
      <c r="C318" s="52" t="s">
        <v>673</v>
      </c>
      <c r="D318" s="244">
        <v>1750</v>
      </c>
      <c r="E318" s="244">
        <v>2</v>
      </c>
      <c r="F318" s="54">
        <f t="shared" si="81"/>
        <v>0.1142857142857143</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1203300</v>
      </c>
      <c r="E350" s="53">
        <f t="shared" si="95"/>
        <v>8735844.6600000001</v>
      </c>
      <c r="F350" s="54">
        <f t="shared" si="81"/>
        <v>725.9905809025181</v>
      </c>
    </row>
    <row r="351" spans="1:6" ht="12.75" customHeight="1" x14ac:dyDescent="0.2">
      <c r="A351" s="55">
        <v>41</v>
      </c>
      <c r="B351" s="87" t="s">
        <v>738</v>
      </c>
      <c r="C351" s="52" t="s">
        <v>739</v>
      </c>
      <c r="D351" s="53">
        <f t="shared" ref="D351:E351" si="96">D352+D356</f>
        <v>0</v>
      </c>
      <c r="E351" s="53">
        <f t="shared" si="96"/>
        <v>421741.92</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421741.92</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v>35192</v>
      </c>
      <c r="F359" s="54" t="str">
        <f t="shared" si="81"/>
        <v>-</v>
      </c>
    </row>
    <row r="360" spans="1:6" ht="12.75" customHeight="1" x14ac:dyDescent="0.2">
      <c r="A360" s="55">
        <v>4124</v>
      </c>
      <c r="B360" s="87" t="s">
        <v>652</v>
      </c>
      <c r="C360" s="52" t="s">
        <v>751</v>
      </c>
      <c r="D360" s="244"/>
      <c r="E360" s="244">
        <v>386549.92</v>
      </c>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1203300</v>
      </c>
      <c r="E363" s="53">
        <f t="shared" si="99"/>
        <v>8314102.7399999993</v>
      </c>
      <c r="F363" s="54">
        <f t="shared" si="81"/>
        <v>690.94180503615053</v>
      </c>
    </row>
    <row r="364" spans="1:6" ht="12.75" customHeight="1" x14ac:dyDescent="0.2">
      <c r="A364" s="55">
        <v>421</v>
      </c>
      <c r="B364" s="87" t="s">
        <v>756</v>
      </c>
      <c r="C364" s="52" t="s">
        <v>757</v>
      </c>
      <c r="D364" s="53">
        <f t="shared" ref="D364:E364" si="100">SUM(D365:D368)</f>
        <v>983055</v>
      </c>
      <c r="E364" s="53">
        <f t="shared" si="100"/>
        <v>8126155.0599999996</v>
      </c>
      <c r="F364" s="54">
        <f t="shared" si="81"/>
        <v>826.62262640442293</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983055</v>
      </c>
      <c r="E366" s="244">
        <v>8126155.0599999996</v>
      </c>
      <c r="F366" s="54">
        <f t="shared" si="81"/>
        <v>826.62262640442293</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166867</v>
      </c>
      <c r="E369" s="53">
        <f t="shared" si="101"/>
        <v>159633.51999999999</v>
      </c>
      <c r="F369" s="54">
        <f t="shared" si="81"/>
        <v>95.665122522727671</v>
      </c>
    </row>
    <row r="370" spans="1:6" ht="12.75" customHeight="1" x14ac:dyDescent="0.2">
      <c r="A370" s="55">
        <v>4221</v>
      </c>
      <c r="B370" s="87" t="s">
        <v>672</v>
      </c>
      <c r="C370" s="52" t="s">
        <v>764</v>
      </c>
      <c r="D370" s="244">
        <v>137353</v>
      </c>
      <c r="E370" s="244">
        <v>79226.649999999994</v>
      </c>
      <c r="F370" s="54">
        <f t="shared" si="81"/>
        <v>57.681048102334856</v>
      </c>
    </row>
    <row r="371" spans="1:6" ht="12.75" customHeight="1" x14ac:dyDescent="0.2">
      <c r="A371" s="55">
        <v>4222</v>
      </c>
      <c r="B371" s="87" t="s">
        <v>765</v>
      </c>
      <c r="C371" s="52" t="s">
        <v>766</v>
      </c>
      <c r="D371" s="244">
        <v>3796</v>
      </c>
      <c r="E371" s="244">
        <v>38337.5</v>
      </c>
      <c r="F371" s="54">
        <f t="shared" si="81"/>
        <v>1009.9446786090622</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v>25718</v>
      </c>
      <c r="E374" s="244">
        <v>42069.37</v>
      </c>
      <c r="F374" s="54">
        <f t="shared" si="81"/>
        <v>163.57947740881872</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53378</v>
      </c>
      <c r="E383" s="53">
        <f t="shared" si="103"/>
        <v>28314.16</v>
      </c>
      <c r="F383" s="54">
        <f t="shared" si="81"/>
        <v>53.044625126456587</v>
      </c>
    </row>
    <row r="384" spans="1:6" ht="12.75" customHeight="1" x14ac:dyDescent="0.2">
      <c r="A384" s="55">
        <v>4241</v>
      </c>
      <c r="B384" s="87" t="s">
        <v>781</v>
      </c>
      <c r="C384" s="52" t="s">
        <v>782</v>
      </c>
      <c r="D384" s="244">
        <v>53378</v>
      </c>
      <c r="E384" s="244">
        <v>28314.16</v>
      </c>
      <c r="F384" s="54">
        <f t="shared" si="81"/>
        <v>53.044625126456587</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312542</v>
      </c>
      <c r="E408" s="53">
        <f t="shared" si="111"/>
        <v>8732871.5500000007</v>
      </c>
      <c r="F408" s="54">
        <f t="shared" si="81"/>
        <v>2794.1433631319951</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33623070</v>
      </c>
      <c r="E412" s="53">
        <f>E6+E298</f>
        <v>49715069.489999995</v>
      </c>
      <c r="F412" s="54">
        <f t="shared" si="81"/>
        <v>147.85999461084307</v>
      </c>
    </row>
    <row r="413" spans="1:6" ht="12.75" customHeight="1" x14ac:dyDescent="0.2">
      <c r="A413" s="55" t="s">
        <v>606</v>
      </c>
      <c r="B413" s="87" t="s">
        <v>829</v>
      </c>
      <c r="C413" s="52" t="s">
        <v>830</v>
      </c>
      <c r="D413" s="53">
        <f t="shared" ref="D413:E413" si="112">D289+D350</f>
        <v>32062867</v>
      </c>
      <c r="E413" s="53">
        <f t="shared" si="112"/>
        <v>45029456.219999999</v>
      </c>
      <c r="F413" s="54">
        <f t="shared" si="81"/>
        <v>140.44114089984529</v>
      </c>
    </row>
    <row r="414" spans="1:6" ht="12.75" customHeight="1" x14ac:dyDescent="0.2">
      <c r="A414" s="55" t="s">
        <v>606</v>
      </c>
      <c r="B414" s="87" t="s">
        <v>831</v>
      </c>
      <c r="C414" s="52" t="s">
        <v>832</v>
      </c>
      <c r="D414" s="53">
        <f t="shared" ref="D414:E414" si="113">IF(D412&gt;=D413,D412-D413,0)</f>
        <v>1560203</v>
      </c>
      <c r="E414" s="53">
        <f t="shared" si="113"/>
        <v>4685613.2699999958</v>
      </c>
      <c r="F414" s="54">
        <f t="shared" si="81"/>
        <v>300.32074480051608</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8070790</v>
      </c>
      <c r="E416" s="53">
        <f t="shared" si="115"/>
        <v>9606084.9399999995</v>
      </c>
      <c r="F416" s="54">
        <f t="shared" si="81"/>
        <v>119.02285823320888</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170667</v>
      </c>
      <c r="E418" s="64">
        <f t="shared" si="117"/>
        <v>401777.63</v>
      </c>
      <c r="F418" s="59">
        <f t="shared" si="81"/>
        <v>235.41612028101508</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33623070</v>
      </c>
      <c r="E639" s="53">
        <f t="shared" si="180"/>
        <v>49715069.489999995</v>
      </c>
      <c r="F639" s="54">
        <f t="shared" si="119"/>
        <v>147.85999461084307</v>
      </c>
    </row>
    <row r="640" spans="1:6" ht="12.75" customHeight="1" x14ac:dyDescent="0.2">
      <c r="A640" s="55" t="s">
        <v>606</v>
      </c>
      <c r="B640" s="87" t="s">
        <v>1275</v>
      </c>
      <c r="C640" s="52" t="s">
        <v>1276</v>
      </c>
      <c r="D640" s="53">
        <f t="shared" ref="D640:E640" si="181">D413+D528</f>
        <v>32062867</v>
      </c>
      <c r="E640" s="53">
        <f t="shared" si="181"/>
        <v>45029456.219999999</v>
      </c>
      <c r="F640" s="54">
        <f t="shared" si="119"/>
        <v>140.44114089984529</v>
      </c>
    </row>
    <row r="641" spans="1:6" ht="12.75" customHeight="1" x14ac:dyDescent="0.2">
      <c r="A641" s="55" t="s">
        <v>606</v>
      </c>
      <c r="B641" s="87" t="s">
        <v>1277</v>
      </c>
      <c r="C641" s="52" t="s">
        <v>1278</v>
      </c>
      <c r="D641" s="53">
        <f t="shared" ref="D641:E641" si="182">IF(D639&gt;=D640,D639-D640,0)</f>
        <v>1560203</v>
      </c>
      <c r="E641" s="53">
        <f t="shared" si="182"/>
        <v>4685613.2699999958</v>
      </c>
      <c r="F641" s="54">
        <f t="shared" si="119"/>
        <v>300.32074480051608</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8070790</v>
      </c>
      <c r="E643" s="53">
        <f t="shared" si="184"/>
        <v>9606084.9399999995</v>
      </c>
      <c r="F643" s="54">
        <f t="shared" si="119"/>
        <v>119.02285823320888</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9630993</v>
      </c>
      <c r="E645" s="53">
        <f t="shared" si="186"/>
        <v>14291698.209999995</v>
      </c>
      <c r="F645" s="54">
        <f t="shared" si="119"/>
        <v>148.39277953997055</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2131268</v>
      </c>
      <c r="E647" s="245">
        <v>2178481.59</v>
      </c>
      <c r="F647" s="59">
        <f t="shared" si="119"/>
        <v>102.21528170084662</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7981181</v>
      </c>
      <c r="E649" s="244">
        <v>9872294.9900000002</v>
      </c>
      <c r="F649" s="54">
        <f t="shared" ref="F649:F724" si="188">IF(D649&lt;&gt;0,IF(E649/D649&gt;=100,"&gt;&gt;100",E649/D649*100),"-")</f>
        <v>123.69466360930794</v>
      </c>
    </row>
    <row r="650" spans="1:6" ht="12.75" customHeight="1" x14ac:dyDescent="0.2">
      <c r="A650" s="55" t="s">
        <v>1294</v>
      </c>
      <c r="B650" s="87" t="s">
        <v>1295</v>
      </c>
      <c r="C650" s="52" t="s">
        <v>1294</v>
      </c>
      <c r="D650" s="244">
        <v>34406627</v>
      </c>
      <c r="E650" s="244">
        <v>50839965.659999996</v>
      </c>
      <c r="F650" s="54">
        <f t="shared" si="188"/>
        <v>147.76213216134204</v>
      </c>
    </row>
    <row r="651" spans="1:6" ht="12.75" customHeight="1" x14ac:dyDescent="0.2">
      <c r="A651" s="55" t="s">
        <v>1296</v>
      </c>
      <c r="B651" s="87" t="s">
        <v>1297</v>
      </c>
      <c r="C651" s="52" t="s">
        <v>1296</v>
      </c>
      <c r="D651" s="244">
        <v>32515513</v>
      </c>
      <c r="E651" s="244">
        <v>45702608.729999997</v>
      </c>
      <c r="F651" s="54">
        <f t="shared" si="188"/>
        <v>140.55632070144486</v>
      </c>
    </row>
    <row r="652" spans="1:6" ht="24" x14ac:dyDescent="0.2">
      <c r="A652" s="55">
        <v>11</v>
      </c>
      <c r="B652" s="87" t="s">
        <v>1298</v>
      </c>
      <c r="C652" s="52" t="s">
        <v>1299</v>
      </c>
      <c r="D652" s="53">
        <f t="shared" ref="D652:E652" si="189">+D649+D650-D651</f>
        <v>9872295</v>
      </c>
      <c r="E652" s="53">
        <f t="shared" si="189"/>
        <v>15009651.920000002</v>
      </c>
      <c r="F652" s="54">
        <f t="shared" si="188"/>
        <v>152.03812203747967</v>
      </c>
    </row>
    <row r="653" spans="1:6" ht="24" x14ac:dyDescent="0.2">
      <c r="A653" s="55" t="s">
        <v>606</v>
      </c>
      <c r="B653" s="87" t="s">
        <v>1300</v>
      </c>
      <c r="C653" s="52" t="s">
        <v>1301</v>
      </c>
      <c r="D653" s="264">
        <v>106</v>
      </c>
      <c r="E653" s="264">
        <v>106</v>
      </c>
      <c r="F653" s="54">
        <f t="shared" si="188"/>
        <v>100</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72</v>
      </c>
      <c r="E655" s="264">
        <v>73</v>
      </c>
      <c r="F655" s="54">
        <f t="shared" si="188"/>
        <v>101.38888888888889</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v>7000</v>
      </c>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2030299</v>
      </c>
      <c r="E710" s="244">
        <v>2804796.82</v>
      </c>
      <c r="F710" s="54">
        <f t="shared" si="188"/>
        <v>138.14698327684741</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v>1081</v>
      </c>
      <c r="E712" s="244"/>
      <c r="F712" s="54">
        <f t="shared" si="188"/>
        <v>0</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58356</v>
      </c>
      <c r="E716" s="244">
        <v>72488.570000000007</v>
      </c>
      <c r="F716" s="54">
        <f t="shared" si="188"/>
        <v>124.21785249160327</v>
      </c>
    </row>
    <row r="717" spans="1:6" ht="12.75" customHeight="1" x14ac:dyDescent="0.2">
      <c r="A717" s="55">
        <v>31215</v>
      </c>
      <c r="B717" s="87" t="s">
        <v>1411</v>
      </c>
      <c r="C717" s="52" t="s">
        <v>1412</v>
      </c>
      <c r="D717" s="244">
        <v>3533</v>
      </c>
      <c r="E717" s="244">
        <v>21392.46</v>
      </c>
      <c r="F717" s="54">
        <f t="shared" si="188"/>
        <v>605.50410416076988</v>
      </c>
    </row>
    <row r="718" spans="1:6" ht="12.75" customHeight="1" x14ac:dyDescent="0.2">
      <c r="A718" s="55">
        <v>32121</v>
      </c>
      <c r="B718" s="87" t="s">
        <v>1413</v>
      </c>
      <c r="C718" s="52" t="s">
        <v>1414</v>
      </c>
      <c r="D718" s="244">
        <v>238990</v>
      </c>
      <c r="E718" s="244">
        <v>279703.31</v>
      </c>
      <c r="F718" s="54">
        <f t="shared" si="188"/>
        <v>117.03557052596342</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21000</v>
      </c>
      <c r="E720" s="244">
        <v>50800</v>
      </c>
      <c r="F720" s="54">
        <f t="shared" si="188"/>
        <v>241.9047619047619</v>
      </c>
    </row>
    <row r="721" spans="1:6" ht="12.75" customHeight="1" x14ac:dyDescent="0.2">
      <c r="A721" s="55" t="s">
        <v>1419</v>
      </c>
      <c r="B721" s="87" t="s">
        <v>1420</v>
      </c>
      <c r="C721" s="52" t="s">
        <v>1419</v>
      </c>
      <c r="D721" s="244">
        <v>308804</v>
      </c>
      <c r="E721" s="244">
        <v>533594.79</v>
      </c>
      <c r="F721" s="54">
        <f t="shared" si="188"/>
        <v>172.79400202069922</v>
      </c>
    </row>
    <row r="722" spans="1:6" ht="12.75" customHeight="1" x14ac:dyDescent="0.2">
      <c r="A722" s="55" t="s">
        <v>1421</v>
      </c>
      <c r="B722" s="87" t="s">
        <v>1422</v>
      </c>
      <c r="C722" s="52" t="s">
        <v>1421</v>
      </c>
      <c r="D722" s="244">
        <v>1000190</v>
      </c>
      <c r="E722" s="244">
        <v>978717.35</v>
      </c>
      <c r="F722" s="54">
        <f t="shared" si="188"/>
        <v>97.853142902848461</v>
      </c>
    </row>
    <row r="723" spans="1:6" ht="12.75" customHeight="1" x14ac:dyDescent="0.2">
      <c r="A723" s="55" t="s">
        <v>1423</v>
      </c>
      <c r="B723" s="87" t="s">
        <v>1424</v>
      </c>
      <c r="C723" s="52" t="s">
        <v>1423</v>
      </c>
      <c r="D723" s="244">
        <v>756638</v>
      </c>
      <c r="E723" s="244">
        <v>661672.15</v>
      </c>
      <c r="F723" s="54">
        <f t="shared" si="188"/>
        <v>87.448971635048736</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153462</v>
      </c>
      <c r="E819" s="244">
        <v>141089.34</v>
      </c>
      <c r="F819" s="54">
        <f t="shared" si="190"/>
        <v>91.937639285295376</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v>11050</v>
      </c>
      <c r="E828" s="244">
        <v>12000</v>
      </c>
      <c r="F828" s="54">
        <f t="shared" si="190"/>
        <v>108.5972850678733</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42" sqref="D4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23891116</v>
      </c>
      <c r="E6" s="231">
        <f t="shared" si="0"/>
        <v>37286305.899999999</v>
      </c>
      <c r="F6" s="232">
        <f t="shared" ref="F6:F260" si="1">IF(D6&gt;0,IF(E6/D6&gt;=100,"&gt;&gt;100",E6/D6*100),"-")</f>
        <v>156.06766088281518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11714982</v>
      </c>
      <c r="E7" s="106">
        <f t="shared" si="2"/>
        <v>20014641.460000001</v>
      </c>
      <c r="F7" s="95">
        <f t="shared" si="1"/>
        <v>170.8465404385598</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21806</v>
      </c>
      <c r="E8" s="106">
        <f>E9+E10-E11</f>
        <v>396201.87999999995</v>
      </c>
      <c r="F8" s="95">
        <f t="shared" si="1"/>
        <v>1816.9397413555898</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328714</v>
      </c>
      <c r="E10" s="249">
        <v>715264.08</v>
      </c>
      <c r="F10" s="95">
        <f t="shared" si="1"/>
        <v>217.59465066897059</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306908</v>
      </c>
      <c r="E11" s="249">
        <v>319062.2</v>
      </c>
      <c r="F11" s="95">
        <f t="shared" si="1"/>
        <v>103.96020957420464</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10710121</v>
      </c>
      <c r="E12" s="106">
        <f t="shared" si="3"/>
        <v>10509229.9</v>
      </c>
      <c r="F12" s="95">
        <f t="shared" si="1"/>
        <v>98.124287297967967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7206769</v>
      </c>
      <c r="E13" s="106">
        <f t="shared" si="4"/>
        <v>7017220.3600000003</v>
      </c>
      <c r="F13" s="95">
        <f t="shared" si="1"/>
        <v>97.369852703756706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15163877</v>
      </c>
      <c r="E15" s="249">
        <v>15163877.140000001</v>
      </c>
      <c r="F15" s="95">
        <f t="shared" si="1"/>
        <v>100.00000092324674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7957108</v>
      </c>
      <c r="E18" s="249">
        <v>8146656.7800000003</v>
      </c>
      <c r="F18" s="95">
        <f t="shared" si="1"/>
        <v>102.38213154829619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563427</v>
      </c>
      <c r="E19" s="106">
        <f t="shared" si="5"/>
        <v>524928.29000000097</v>
      </c>
      <c r="F19" s="95">
        <f t="shared" si="1"/>
        <v>93.167045597743979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3979033</v>
      </c>
      <c r="E20" s="249">
        <v>3730694.08</v>
      </c>
      <c r="F20" s="95">
        <f t="shared" si="1"/>
        <v>93.758812254133105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1164177</v>
      </c>
      <c r="E21" s="249">
        <v>1188580.3600000001</v>
      </c>
      <c r="F21" s="95">
        <f t="shared" si="1"/>
        <v>102.09618984054831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369098</v>
      </c>
      <c r="E22" s="249">
        <v>404290.57</v>
      </c>
      <c r="F22" s="95">
        <f t="shared" si="1"/>
        <v>109.53474957870269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1051230</v>
      </c>
      <c r="E24" s="249">
        <v>912606.65</v>
      </c>
      <c r="F24" s="95">
        <f t="shared" si="1"/>
        <v>86.813223557166381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360039</v>
      </c>
      <c r="E25" s="249">
        <v>357390.91</v>
      </c>
      <c r="F25" s="95">
        <f t="shared" si="1"/>
        <v>99.264499123706045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432955</v>
      </c>
      <c r="E26" s="249">
        <v>409169.01</v>
      </c>
      <c r="F26" s="95">
        <f t="shared" si="1"/>
        <v>94.506128812463189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6793105</v>
      </c>
      <c r="E28" s="249">
        <v>6477803.29</v>
      </c>
      <c r="F28" s="95">
        <f t="shared" si="1"/>
        <v>95.358503806433134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2938574</v>
      </c>
      <c r="E35" s="106">
        <f t="shared" si="7"/>
        <v>2966888.1599999997</v>
      </c>
      <c r="F35" s="95">
        <f t="shared" si="1"/>
        <v>100.96353401343643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2925227</v>
      </c>
      <c r="E36" s="249">
        <v>2953540.76</v>
      </c>
      <c r="F36" s="95">
        <f t="shared" si="1"/>
        <v>100.96791667791936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13347</v>
      </c>
      <c r="E37" s="249">
        <v>13347.4</v>
      </c>
      <c r="F37" s="95">
        <f t="shared" si="1"/>
        <v>100.00299692814865</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1351</v>
      </c>
      <c r="E45" s="106">
        <f t="shared" si="9"/>
        <v>193.09000000001106</v>
      </c>
      <c r="F45" s="95">
        <f t="shared" si="1"/>
        <v>14.292376017765438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65893</v>
      </c>
      <c r="E47" s="249">
        <v>65892.5</v>
      </c>
      <c r="F47" s="95">
        <f t="shared" si="1"/>
        <v>99.999241194057035</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16807</v>
      </c>
      <c r="E48" s="249">
        <v>16807.82</v>
      </c>
      <c r="F48" s="95">
        <f t="shared" si="1"/>
        <v>100.00487891949783</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81349</v>
      </c>
      <c r="E50" s="249">
        <v>82507.23</v>
      </c>
      <c r="F50" s="95">
        <f t="shared" si="1"/>
        <v>101.42377902617119</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778801</v>
      </c>
      <c r="E54" s="249">
        <v>917178.74</v>
      </c>
      <c r="F54" s="95">
        <f t="shared" si="1"/>
        <v>117.76804857723604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778801</v>
      </c>
      <c r="E55" s="249">
        <v>917178.74</v>
      </c>
      <c r="F55" s="95">
        <f t="shared" si="1"/>
        <v>117.76804857723604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983055</v>
      </c>
      <c r="E56" s="106">
        <f t="shared" si="11"/>
        <v>9109209.6799999997</v>
      </c>
      <c r="F56" s="95">
        <f t="shared" si="1"/>
        <v>926.62258774941381</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983055</v>
      </c>
      <c r="E57" s="249">
        <v>9109209.6799999997</v>
      </c>
      <c r="F57" s="95">
        <f t="shared" si="1"/>
        <v>926.62258774941381</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12176134</v>
      </c>
      <c r="E68" s="106">
        <f t="shared" si="13"/>
        <v>17271664.439999998</v>
      </c>
      <c r="F68" s="95">
        <f t="shared" si="1"/>
        <v>141.84850823750787</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9872295</v>
      </c>
      <c r="E69" s="106">
        <f t="shared" si="14"/>
        <v>15009651.92</v>
      </c>
      <c r="F69" s="95">
        <f t="shared" si="1"/>
        <v>152.03812203747964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9865876</v>
      </c>
      <c r="E70" s="106">
        <f t="shared" si="15"/>
        <v>15005957.18</v>
      </c>
      <c r="F70" s="95">
        <f t="shared" si="1"/>
        <v>152.09959237274012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9865876</v>
      </c>
      <c r="E71" s="249">
        <v>15005957.18</v>
      </c>
      <c r="F71" s="95">
        <f t="shared" si="1"/>
        <v>152.09959237274012</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6419</v>
      </c>
      <c r="E76" s="249">
        <v>3694.74</v>
      </c>
      <c r="F76" s="95">
        <f t="shared" si="1"/>
        <v>57.559432933478725</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170699</v>
      </c>
      <c r="E78" s="106">
        <f>E79+SUM(E82:E84)-E85+E86</f>
        <v>73665.539999999994</v>
      </c>
      <c r="F78" s="95">
        <f t="shared" si="1"/>
        <v>43.155226451238725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4526</v>
      </c>
      <c r="E83" s="249">
        <v>4236.25</v>
      </c>
      <c r="F83" s="95">
        <f t="shared" si="1"/>
        <v>93.598099867432609</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42</v>
      </c>
      <c r="E84" s="249"/>
      <c r="F84" s="95">
        <f t="shared" si="1"/>
        <v>0</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166131</v>
      </c>
      <c r="E86" s="249">
        <v>69429.289999999994</v>
      </c>
      <c r="F86" s="95">
        <f t="shared" si="1"/>
        <v>41.791893144566636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1872</v>
      </c>
      <c r="E146" s="106">
        <f t="shared" si="26"/>
        <v>9865.39</v>
      </c>
      <c r="F146" s="95">
        <f t="shared" si="1"/>
        <v>526.9973290598291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1872</v>
      </c>
      <c r="E160" s="249">
        <v>9865.39</v>
      </c>
      <c r="F160" s="95">
        <f t="shared" si="1"/>
        <v>526.9973290598291</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2131268</v>
      </c>
      <c r="E170" s="106">
        <f t="shared" si="29"/>
        <v>2178481.59</v>
      </c>
      <c r="F170" s="95">
        <f t="shared" si="1"/>
        <v>102.21528170084662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2131268</v>
      </c>
      <c r="E173" s="249">
        <v>2178481.59</v>
      </c>
      <c r="F173" s="95">
        <f t="shared" si="1"/>
        <v>102.21528170084662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23891116</v>
      </c>
      <c r="E175" s="106">
        <f t="shared" si="30"/>
        <v>37286305.900000006</v>
      </c>
      <c r="F175" s="95">
        <f t="shared" si="1"/>
        <v>156.0676608828152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2382955</v>
      </c>
      <c r="E176" s="106">
        <f t="shared" si="31"/>
        <v>2583070.5299999998</v>
      </c>
      <c r="F176" s="95">
        <f t="shared" si="1"/>
        <v>108.3977888797732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2382955</v>
      </c>
      <c r="E177" s="106">
        <f t="shared" si="32"/>
        <v>2581057.3699999996</v>
      </c>
      <c r="F177" s="95">
        <f t="shared" si="1"/>
        <v>108.31330721729951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2040091</v>
      </c>
      <c r="E178" s="249">
        <v>2162274.92</v>
      </c>
      <c r="F178" s="95">
        <f t="shared" si="1"/>
        <v>105.98914068048926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281344</v>
      </c>
      <c r="E179" s="249">
        <v>356064.38</v>
      </c>
      <c r="F179" s="95">
        <f t="shared" si="1"/>
        <v>126.55836982484077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1199</v>
      </c>
      <c r="E180" s="106">
        <f t="shared" si="33"/>
        <v>1441.82</v>
      </c>
      <c r="F180" s="95">
        <f t="shared" si="1"/>
        <v>120.25187656380317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1199</v>
      </c>
      <c r="E183" s="249">
        <v>1441.82</v>
      </c>
      <c r="F183" s="95">
        <f t="shared" si="1"/>
        <v>120.25187656380317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60321</v>
      </c>
      <c r="E188" s="249">
        <v>61276.25</v>
      </c>
      <c r="F188" s="95">
        <f t="shared" si="1"/>
        <v>101.58361101440624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2013.16</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21508161</v>
      </c>
      <c r="E237" s="106">
        <f t="shared" si="41"/>
        <v>34703235.370000005</v>
      </c>
      <c r="F237" s="95">
        <f t="shared" si="1"/>
        <v>161.3491519335382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11714983</v>
      </c>
      <c r="E238" s="106">
        <f t="shared" si="42"/>
        <v>20014641.460000001</v>
      </c>
      <c r="F238" s="95">
        <f t="shared" si="1"/>
        <v>170.84652585496713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11714983</v>
      </c>
      <c r="E239" s="106">
        <f t="shared" si="43"/>
        <v>20014641.460000001</v>
      </c>
      <c r="F239" s="95">
        <f t="shared" si="1"/>
        <v>170.84652585496713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11577302</v>
      </c>
      <c r="E240" s="249">
        <v>19876960.210000001</v>
      </c>
      <c r="F240" s="95">
        <f t="shared" si="1"/>
        <v>171.68905337357529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137681</v>
      </c>
      <c r="E241" s="249">
        <v>137681.25</v>
      </c>
      <c r="F241" s="95">
        <f t="shared" si="1"/>
        <v>100.00018157915763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9630993</v>
      </c>
      <c r="E245" s="106">
        <f t="shared" si="45"/>
        <v>14291698.209999999</v>
      </c>
      <c r="F245" s="95">
        <f t="shared" si="1"/>
        <v>148.39277953997058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9848546</v>
      </c>
      <c r="E246" s="106">
        <f t="shared" si="46"/>
        <v>15893977.51</v>
      </c>
      <c r="F246" s="95">
        <f t="shared" si="1"/>
        <v>161.3840003387302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9848546</v>
      </c>
      <c r="E247" s="249">
        <v>15893977.51</v>
      </c>
      <c r="F247" s="95">
        <f t="shared" si="1"/>
        <v>161.3840003387302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217553</v>
      </c>
      <c r="E250" s="106">
        <f t="shared" si="47"/>
        <v>1602279.3</v>
      </c>
      <c r="F250" s="95">
        <f t="shared" si="1"/>
        <v>736.50066880254462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217553</v>
      </c>
      <c r="E252" s="249">
        <v>1602279.3</v>
      </c>
      <c r="F252" s="95">
        <f t="shared" si="1"/>
        <v>736.50066880254462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8482</v>
      </c>
      <c r="E254" s="249">
        <v>4881.93</v>
      </c>
      <c r="F254" s="95">
        <f t="shared" si="1"/>
        <v>57.556354633341201</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170667</v>
      </c>
      <c r="E255" s="249">
        <v>401777.63</v>
      </c>
      <c r="F255" s="95">
        <f t="shared" si="1"/>
        <v>235.41612028101508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1544647</v>
      </c>
      <c r="E259" s="106">
        <f t="shared" si="49"/>
        <v>9775421.3900000006</v>
      </c>
      <c r="F259" s="95">
        <f t="shared" si="1"/>
        <v>632.85795330583619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1544647</v>
      </c>
      <c r="E260" s="250">
        <v>9775421.3900000006</v>
      </c>
      <c r="F260" s="99">
        <f t="shared" si="1"/>
        <v>632.85795330583619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1342</v>
      </c>
      <c r="E264" s="249">
        <v>6679.39</v>
      </c>
      <c r="F264" s="95">
        <f t="shared" si="50"/>
        <v>497.71907600596126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530</v>
      </c>
      <c r="E265" s="249">
        <v>3186</v>
      </c>
      <c r="F265" s="95">
        <f t="shared" si="50"/>
        <v>601.13207547169804</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38775</v>
      </c>
      <c r="E268" s="249">
        <v>11384.19</v>
      </c>
      <c r="F268" s="95">
        <f t="shared" si="50"/>
        <v>29.359613152804641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58643</v>
      </c>
      <c r="E269" s="249"/>
      <c r="F269" s="95">
        <f t="shared" si="50"/>
        <v>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56336</v>
      </c>
      <c r="E271" s="249">
        <v>58045.1</v>
      </c>
      <c r="F271" s="95">
        <f t="shared" si="50"/>
        <v>103.03376171542176</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2382955</v>
      </c>
      <c r="E287" s="249">
        <v>35207.08</v>
      </c>
      <c r="F287" s="95">
        <f t="shared" si="50"/>
        <v>1.4774546728746452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v>2545850.29</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2013.16</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13398</v>
      </c>
      <c r="E299" s="249">
        <v>1500</v>
      </c>
      <c r="F299" s="95">
        <f t="shared" si="50"/>
        <v>11.195700850873266</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38775</v>
      </c>
      <c r="E302" s="249"/>
      <c r="F302" s="95">
        <f t="shared" si="50"/>
        <v>0</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28" sqref="D12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32062867</v>
      </c>
      <c r="E114" s="83">
        <f t="shared" si="22"/>
        <v>45029456.220000006</v>
      </c>
      <c r="F114" s="65">
        <f t="shared" si="1"/>
        <v>140.44114089984532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31677938</v>
      </c>
      <c r="E122" s="83">
        <f t="shared" si="25"/>
        <v>44126872.200000003</v>
      </c>
      <c r="F122" s="65">
        <f t="shared" si="1"/>
        <v>139.29843602825412</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20273880</v>
      </c>
      <c r="E123" s="251">
        <v>28241198.210000001</v>
      </c>
      <c r="F123" s="65">
        <f t="shared" si="1"/>
        <v>139.29843823678547</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11404058</v>
      </c>
      <c r="E124" s="251">
        <v>15885673.99</v>
      </c>
      <c r="F124" s="65">
        <f t="shared" si="1"/>
        <v>139.29843210197635</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384929</v>
      </c>
      <c r="E127" s="251">
        <v>902584.02</v>
      </c>
      <c r="F127" s="65">
        <f t="shared" si="1"/>
        <v>234.48064967825238</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32062867</v>
      </c>
      <c r="E141" s="108">
        <f t="shared" si="28"/>
        <v>45029456.220000006</v>
      </c>
      <c r="F141" s="84">
        <f t="shared" si="1"/>
        <v>140.44114089984532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3083</v>
      </c>
      <c r="E5" s="109">
        <f t="shared" si="0"/>
        <v>82954.67</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3083</v>
      </c>
      <c r="E22" s="110">
        <f t="shared" si="3"/>
        <v>82954.67</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3083</v>
      </c>
      <c r="E23" s="110">
        <f t="shared" si="4"/>
        <v>82954.67</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v>3083</v>
      </c>
      <c r="E24" s="252">
        <v>82954.67</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C10" sqref="C10"/>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2382955.5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45390880.079999998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36655035.420000002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26176141.43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9806234.4100000001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60532.72</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27000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165000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420126.86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8735844.6600000001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45190765.049999997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36456933.549999997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26053958.27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9731513.6699999999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60289.8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27000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165000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419171.81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8733831.5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2583070.5300000012</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37220.240000000005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35207.08</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35207.08</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29244.6</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5962.48</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2013.16</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591.01</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1422.15</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2545850.29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16749.54</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2529100.75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1907</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 Bedeković</cp:lastModifiedBy>
  <cp:lastPrinted>2023-01-28T09:32:34Z</cp:lastPrinted>
  <dcterms:created xsi:type="dcterms:W3CDTF">2022-04-01T05:14:30Z</dcterms:created>
  <dcterms:modified xsi:type="dcterms:W3CDTF">2023-01-30T12:19:51Z</dcterms:modified>
</cp:coreProperties>
</file>